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ecilia.pedroza\Documents\ARCHIVOS 2016\CUENTA PUBLICA 2016\CUENTA PUBLICA ANUAL 2016\"/>
    </mc:Choice>
  </mc:AlternateContent>
  <bookViews>
    <workbookView xWindow="0" yWindow="0" windowWidth="28800" windowHeight="12135" tabRatio="921"/>
  </bookViews>
  <sheets>
    <sheet name="EA" sheetId="1" r:id="rId1"/>
    <sheet name="ESF" sheetId="2" r:id="rId2"/>
    <sheet name="ECSF" sheetId="3" r:id="rId3"/>
    <sheet name="PT_ESF_ECSF" sheetId="4" state="hidden" r:id="rId4"/>
    <sheet name="EAA" sheetId="5" r:id="rId5"/>
    <sheet name="EADP" sheetId="6" r:id="rId6"/>
    <sheet name="EVHP" sheetId="7" r:id="rId7"/>
    <sheet name="EFE" sheetId="8" r:id="rId8"/>
    <sheet name="PC" sheetId="9" r:id="rId9"/>
    <sheet name="EAI" sheetId="10" r:id="rId10"/>
    <sheet name="CAdmon" sheetId="11" r:id="rId11"/>
    <sheet name="CTG" sheetId="12" r:id="rId12"/>
    <sheet name="COG" sheetId="13" r:id="rId13"/>
    <sheet name="CFG" sheetId="14" r:id="rId14"/>
    <sheet name="End Neto" sheetId="15" r:id="rId15"/>
    <sheet name="Int" sheetId="16" r:id="rId16"/>
    <sheet name="Post Fiscal" sheetId="17" r:id="rId17"/>
    <sheet name="CProg" sheetId="18" r:id="rId18"/>
    <sheet name="Programas INV" sheetId="19" r:id="rId19"/>
    <sheet name="Programas" sheetId="20" r:id="rId20"/>
    <sheet name="Ind" sheetId="21" r:id="rId21"/>
    <sheet name="BMu" sheetId="22" r:id="rId22"/>
    <sheet name="BInmu" sheetId="23" r:id="rId23"/>
    <sheet name="Rel Cta Banc" sheetId="24" r:id="rId24"/>
    <sheet name="EB" sheetId="25" r:id="rId25"/>
  </sheets>
  <definedNames>
    <definedName name="_xlnm.Print_Area" localSheetId="22">BInmu!$A$1:$E$52</definedName>
    <definedName name="_xlnm.Print_Area" localSheetId="21">BMu!$A$1:$E$3199</definedName>
    <definedName name="_xlnm.Print_Area" localSheetId="10">CAdmon!$B$2:$I$30</definedName>
    <definedName name="_xlnm.Print_Area" localSheetId="13">CFG!$B$2:$I$56</definedName>
    <definedName name="_xlnm.Print_Area" localSheetId="12">COG!$B$1:$I$86</definedName>
    <definedName name="_xlnm.Print_Area" localSheetId="17">CProg!$B$1:$J$44</definedName>
    <definedName name="_xlnm.Print_Area" localSheetId="11">CTG!$B$1:$I$27</definedName>
    <definedName name="_xlnm.Print_Area" localSheetId="0">EA!$A$1:$K$63</definedName>
    <definedName name="_xlnm.Print_Area" localSheetId="4">EAA!$A$1:$I$43</definedName>
    <definedName name="_xlnm.Print_Area" localSheetId="5">EADP!$A$1:$J$51</definedName>
    <definedName name="_xlnm.Print_Area" localSheetId="9">EAI!$B$2:$J$62</definedName>
    <definedName name="_xlnm.Print_Area" localSheetId="24">EB!$B$1:$K$33</definedName>
    <definedName name="_xlnm.Print_Area" localSheetId="2">ECSF!$A$1:$K$62</definedName>
    <definedName name="_xlnm.Print_Area" localSheetId="7">EFE!$A$1:$Q$57</definedName>
    <definedName name="_xlnm.Print_Area" localSheetId="14">'End Neto'!$B$1:$I$39</definedName>
    <definedName name="_xlnm.Print_Area" localSheetId="1">ESF!$A$1:$K$73</definedName>
    <definedName name="_xlnm.Print_Area" localSheetId="6">EVHP!$A$1:$I$45</definedName>
    <definedName name="_xlnm.Print_Area" localSheetId="20">Ind!$A$1:$E$118</definedName>
    <definedName name="_xlnm.Print_Area" localSheetId="15">Int!$A$1:$C$41</definedName>
    <definedName name="_xlnm.Print_Area" localSheetId="8">PC!$B$1:$K$35</definedName>
    <definedName name="_xlnm.Print_Area" localSheetId="16">'Post Fiscal'!$A$1:$G$45</definedName>
    <definedName name="_xlnm.Print_Area" localSheetId="19">Programas!$A$1:$E$30</definedName>
    <definedName name="_xlnm.Print_Area" localSheetId="18">'Programas INV'!$A$1:$C$28</definedName>
    <definedName name="_xlnm.Print_Area" localSheetId="23">'Rel Cta Banc'!$B$2:$D$25</definedName>
    <definedName name="Z_2BFC04E4_446F_4A40_A01A_17DCDED4E58E_.wvu.PrintArea" localSheetId="22" hidden="1">BInmu!$A$1:$E$43</definedName>
    <definedName name="Z_2BFC04E4_446F_4A40_A01A_17DCDED4E58E_.wvu.PrintArea" localSheetId="21" hidden="1">BMu!$A$1:$E$43</definedName>
    <definedName name="Z_2BFC04E4_446F_4A40_A01A_17DCDED4E58E_.wvu.PrintArea" localSheetId="0" hidden="1">EA!$A$1:$K$62</definedName>
    <definedName name="Z_2BFC04E4_446F_4A40_A01A_17DCDED4E58E_.wvu.PrintArea" localSheetId="4" hidden="1">EAA!$A$1:$I$43</definedName>
    <definedName name="Z_2BFC04E4_446F_4A40_A01A_17DCDED4E58E_.wvu.PrintArea" localSheetId="5" hidden="1">EADP!$A$1:$J$51</definedName>
    <definedName name="Z_2BFC04E4_446F_4A40_A01A_17DCDED4E58E_.wvu.PrintArea" localSheetId="2" hidden="1">ECSF!$A$1:$K$62</definedName>
    <definedName name="Z_2BFC04E4_446F_4A40_A01A_17DCDED4E58E_.wvu.PrintArea" localSheetId="7" hidden="1">EFE!$A$1:$Q$57</definedName>
    <definedName name="Z_2BFC04E4_446F_4A40_A01A_17DCDED4E58E_.wvu.PrintArea" localSheetId="1" hidden="1">ESF!$A$1:$L$73</definedName>
    <definedName name="Z_2BFC04E4_446F_4A40_A01A_17DCDED4E58E_.wvu.PrintArea" localSheetId="6" hidden="1">EVHP!$A$1:$I$46</definedName>
    <definedName name="Z_34D32569_C70B_4FDD_AF65_5379A2EF3AC8_.wvu.PrintArea" localSheetId="22" hidden="1">BInmu!$A$1:$E$43</definedName>
    <definedName name="Z_34D32569_C70B_4FDD_AF65_5379A2EF3AC8_.wvu.PrintArea" localSheetId="21" hidden="1">BMu!$A$1:$E$43</definedName>
    <definedName name="Z_34D32569_C70B_4FDD_AF65_5379A2EF3AC8_.wvu.PrintArea" localSheetId="0" hidden="1">EA!$A$1:$K$62</definedName>
    <definedName name="Z_34D32569_C70B_4FDD_AF65_5379A2EF3AC8_.wvu.PrintArea" localSheetId="4" hidden="1">EAA!$A$1:$I$43</definedName>
    <definedName name="Z_34D32569_C70B_4FDD_AF65_5379A2EF3AC8_.wvu.PrintArea" localSheetId="5" hidden="1">EADP!$A$1:$J$51</definedName>
    <definedName name="Z_34D32569_C70B_4FDD_AF65_5379A2EF3AC8_.wvu.PrintArea" localSheetId="2" hidden="1">ECSF!$A$1:$K$62</definedName>
    <definedName name="Z_34D32569_C70B_4FDD_AF65_5379A2EF3AC8_.wvu.PrintArea" localSheetId="7" hidden="1">EFE!$A$1:$Q$57</definedName>
    <definedName name="Z_34D32569_C70B_4FDD_AF65_5379A2EF3AC8_.wvu.PrintArea" localSheetId="1" hidden="1">ESF!$A$1:$L$73</definedName>
    <definedName name="Z_34D32569_C70B_4FDD_AF65_5379A2EF3AC8_.wvu.PrintArea" localSheetId="6" hidden="1">EVHP!$A$1:$I$46</definedName>
  </definedNames>
  <calcPr calcId="171027"/>
  <customWorkbookViews>
    <customWorkbookView name="Cecilia Pedroza Soria - Vista personalizada" guid="{2BFC04E4-446F-4A40-A01A-17DCDED4E58E}" autoUpdate="1" mergeInterval="10" personalView="1" maximized="1" xWindow="-8" yWindow="-8" windowWidth="1936" windowHeight="1056" tabRatio="921" activeSheetId="21"/>
    <customWorkbookView name="José Contreras - Vista personalizada" guid="{34D32569-C70B-4FDD-AF65-5379A2EF3AC8}" mergeInterval="0" personalView="1" xWindow="1" yWindow="40" windowWidth="1919" windowHeight="1040" tabRatio="921" activeSheetId="1"/>
  </customWorkbookViews>
</workbook>
</file>

<file path=xl/calcChain.xml><?xml version="1.0" encoding="utf-8"?>
<calcChain xmlns="http://schemas.openxmlformats.org/spreadsheetml/2006/main">
  <c r="J41" i="7" l="1"/>
  <c r="J38" i="7"/>
  <c r="I51" i="2" l="1"/>
  <c r="C20" i="19" l="1"/>
  <c r="D20" i="20" l="1"/>
  <c r="C20" i="20"/>
  <c r="G11" i="12" l="1"/>
  <c r="F15" i="10"/>
  <c r="H25" i="11"/>
  <c r="G25" i="11"/>
  <c r="E25" i="11"/>
  <c r="F22" i="11"/>
  <c r="I22" i="11" s="1"/>
  <c r="D25" i="11"/>
  <c r="F21" i="11"/>
  <c r="I21" i="11" s="1"/>
  <c r="I15" i="11"/>
  <c r="I29" i="6" l="1"/>
  <c r="H29" i="6"/>
  <c r="I15" i="6"/>
  <c r="H15" i="6"/>
  <c r="F19" i="12" l="1"/>
  <c r="I19" i="12" s="1"/>
  <c r="F17" i="12"/>
  <c r="I17" i="12" s="1"/>
  <c r="E20" i="20" l="1"/>
  <c r="E10" i="20"/>
  <c r="O22" i="8"/>
  <c r="H28" i="8"/>
  <c r="H29" i="8"/>
  <c r="H30" i="8"/>
  <c r="H32" i="8"/>
  <c r="H33" i="8"/>
  <c r="H34" i="8"/>
  <c r="H35" i="8"/>
  <c r="H36" i="8"/>
  <c r="H37" i="8"/>
  <c r="H38" i="8"/>
  <c r="H39" i="8"/>
  <c r="H40" i="8"/>
  <c r="H42" i="8"/>
  <c r="H43" i="8"/>
  <c r="H44" i="8"/>
  <c r="G44" i="8"/>
  <c r="G43" i="8"/>
  <c r="G42" i="8"/>
  <c r="G40" i="8"/>
  <c r="G39" i="8"/>
  <c r="G38" i="8"/>
  <c r="G37" i="8"/>
  <c r="G36" i="8"/>
  <c r="G35" i="8"/>
  <c r="G34" i="8"/>
  <c r="G33" i="8"/>
  <c r="G32" i="8"/>
  <c r="G30" i="8"/>
  <c r="G29" i="8"/>
  <c r="G28" i="8"/>
  <c r="H15" i="8"/>
  <c r="H16" i="8"/>
  <c r="H17" i="8"/>
  <c r="H18" i="8"/>
  <c r="H19" i="8"/>
  <c r="H20" i="8"/>
  <c r="H21" i="8"/>
  <c r="H22" i="8"/>
  <c r="H23" i="8"/>
  <c r="H24" i="8"/>
  <c r="G63" i="8"/>
  <c r="G24" i="8"/>
  <c r="G23" i="8"/>
  <c r="G22" i="8"/>
  <c r="G21" i="8"/>
  <c r="G20" i="8"/>
  <c r="G19" i="8"/>
  <c r="G18" i="8"/>
  <c r="G17" i="8"/>
  <c r="G16" i="8"/>
  <c r="G15" i="8"/>
  <c r="G35" i="7"/>
  <c r="G22" i="7"/>
  <c r="E13" i="17" l="1"/>
  <c r="D13" i="17"/>
  <c r="C13" i="17"/>
  <c r="I34" i="18"/>
  <c r="H34" i="18"/>
  <c r="F34" i="18"/>
  <c r="E34" i="18"/>
  <c r="I29" i="18"/>
  <c r="H29" i="18"/>
  <c r="F29" i="18"/>
  <c r="E29" i="18"/>
  <c r="I26" i="18"/>
  <c r="H26" i="18"/>
  <c r="F26" i="18"/>
  <c r="E26" i="18"/>
  <c r="I22" i="18"/>
  <c r="H22" i="18"/>
  <c r="F22" i="18"/>
  <c r="E22" i="18"/>
  <c r="G38" i="18"/>
  <c r="J38" i="18" s="1"/>
  <c r="G37" i="18"/>
  <c r="J37" i="18" s="1"/>
  <c r="G36" i="18"/>
  <c r="J36" i="18" s="1"/>
  <c r="G35" i="18"/>
  <c r="J35" i="18" s="1"/>
  <c r="G33" i="18"/>
  <c r="J33" i="18" s="1"/>
  <c r="G32" i="18"/>
  <c r="J32" i="18" s="1"/>
  <c r="G31" i="18"/>
  <c r="J31" i="18" s="1"/>
  <c r="G30" i="18"/>
  <c r="J30" i="18" s="1"/>
  <c r="G28" i="18"/>
  <c r="J28" i="18" s="1"/>
  <c r="G27" i="18"/>
  <c r="J27" i="18" s="1"/>
  <c r="G25" i="18"/>
  <c r="J25" i="18" s="1"/>
  <c r="G24" i="18"/>
  <c r="J24" i="18" s="1"/>
  <c r="G23" i="18"/>
  <c r="J23" i="18" s="1"/>
  <c r="G21" i="18"/>
  <c r="J21" i="18" s="1"/>
  <c r="G20" i="18"/>
  <c r="J20" i="18" s="1"/>
  <c r="G19" i="18"/>
  <c r="J19" i="18" s="1"/>
  <c r="G18" i="18"/>
  <c r="J18" i="18" s="1"/>
  <c r="G17" i="18"/>
  <c r="J17" i="18" s="1"/>
  <c r="G16" i="18"/>
  <c r="J16" i="18" s="1"/>
  <c r="G15" i="18"/>
  <c r="J15" i="18" s="1"/>
  <c r="G14" i="18"/>
  <c r="J14" i="18" s="1"/>
  <c r="I13" i="18"/>
  <c r="H13" i="18"/>
  <c r="F13" i="18"/>
  <c r="E13" i="18"/>
  <c r="G12" i="18"/>
  <c r="J12" i="18" s="1"/>
  <c r="G11" i="18"/>
  <c r="J11" i="18" s="1"/>
  <c r="I10" i="18"/>
  <c r="H10" i="18"/>
  <c r="F10" i="18"/>
  <c r="E10" i="18"/>
  <c r="C34" i="16"/>
  <c r="B34" i="16"/>
  <c r="C19" i="16"/>
  <c r="B19" i="16"/>
  <c r="H30" i="15"/>
  <c r="H29" i="15"/>
  <c r="H28" i="15"/>
  <c r="H27" i="15"/>
  <c r="H26" i="15"/>
  <c r="H25" i="15"/>
  <c r="H24" i="15"/>
  <c r="H23" i="15"/>
  <c r="F31" i="15"/>
  <c r="D31" i="15"/>
  <c r="H18" i="15"/>
  <c r="H17" i="15"/>
  <c r="H16" i="15"/>
  <c r="H15" i="15"/>
  <c r="H14" i="15"/>
  <c r="H13" i="15"/>
  <c r="H12" i="15"/>
  <c r="H11" i="15"/>
  <c r="H10" i="15"/>
  <c r="F19" i="15"/>
  <c r="D19" i="15"/>
  <c r="F47" i="14"/>
  <c r="I47" i="14" s="1"/>
  <c r="F46" i="14"/>
  <c r="I46" i="14" s="1"/>
  <c r="F45" i="14"/>
  <c r="I45" i="14" s="1"/>
  <c r="F44" i="14"/>
  <c r="I44" i="14" s="1"/>
  <c r="H43" i="14"/>
  <c r="G43" i="14"/>
  <c r="E43" i="14"/>
  <c r="D43" i="14"/>
  <c r="F41" i="14"/>
  <c r="I41" i="14" s="1"/>
  <c r="F40" i="14"/>
  <c r="I40" i="14" s="1"/>
  <c r="F39" i="14"/>
  <c r="I39" i="14" s="1"/>
  <c r="F38" i="14"/>
  <c r="I38" i="14" s="1"/>
  <c r="F37" i="14"/>
  <c r="I37" i="14" s="1"/>
  <c r="F36" i="14"/>
  <c r="I36" i="14" s="1"/>
  <c r="F35" i="14"/>
  <c r="I35" i="14" s="1"/>
  <c r="F34" i="14"/>
  <c r="I34" i="14" s="1"/>
  <c r="F33" i="14"/>
  <c r="I33" i="14" s="1"/>
  <c r="H32" i="14"/>
  <c r="G32" i="14"/>
  <c r="E32" i="14"/>
  <c r="D32" i="14"/>
  <c r="F30" i="14"/>
  <c r="I30" i="14" s="1"/>
  <c r="F29" i="14"/>
  <c r="I29" i="14" s="1"/>
  <c r="F28" i="14"/>
  <c r="I28" i="14" s="1"/>
  <c r="F27" i="14"/>
  <c r="I27" i="14" s="1"/>
  <c r="F26" i="14"/>
  <c r="I26" i="14" s="1"/>
  <c r="F25" i="14"/>
  <c r="I25" i="14" s="1"/>
  <c r="F24" i="14"/>
  <c r="I24" i="14" s="1"/>
  <c r="H23" i="14"/>
  <c r="G23" i="14"/>
  <c r="E23" i="14"/>
  <c r="D23" i="14"/>
  <c r="F21" i="14"/>
  <c r="I21" i="14" s="1"/>
  <c r="F20" i="14"/>
  <c r="I20" i="14" s="1"/>
  <c r="F19" i="14"/>
  <c r="I19" i="14" s="1"/>
  <c r="F18" i="14"/>
  <c r="I18" i="14" s="1"/>
  <c r="F17" i="14"/>
  <c r="F16" i="14"/>
  <c r="I16" i="14" s="1"/>
  <c r="F15" i="14"/>
  <c r="I15" i="14" s="1"/>
  <c r="F14" i="14"/>
  <c r="I14" i="14" s="1"/>
  <c r="H13" i="14"/>
  <c r="G13" i="14"/>
  <c r="E13" i="14"/>
  <c r="D13" i="14"/>
  <c r="H75" i="13"/>
  <c r="G75" i="13"/>
  <c r="E75" i="13"/>
  <c r="D75" i="13"/>
  <c r="H71" i="13"/>
  <c r="G71" i="13"/>
  <c r="E71" i="13"/>
  <c r="D71" i="13"/>
  <c r="H63" i="13"/>
  <c r="G63" i="13"/>
  <c r="E63" i="13"/>
  <c r="D63" i="13"/>
  <c r="H59" i="13"/>
  <c r="G59" i="13"/>
  <c r="E59" i="13"/>
  <c r="D59" i="13"/>
  <c r="H49" i="13"/>
  <c r="G49" i="13"/>
  <c r="E49" i="13"/>
  <c r="D49" i="13"/>
  <c r="H39" i="13"/>
  <c r="G39" i="13"/>
  <c r="E39" i="13"/>
  <c r="D39" i="13"/>
  <c r="H29" i="13"/>
  <c r="G29" i="13"/>
  <c r="E29" i="13"/>
  <c r="D29" i="13"/>
  <c r="F82" i="13"/>
  <c r="I82" i="13" s="1"/>
  <c r="F81" i="13"/>
  <c r="I81" i="13" s="1"/>
  <c r="F80" i="13"/>
  <c r="I80" i="13" s="1"/>
  <c r="F79" i="13"/>
  <c r="I79" i="13" s="1"/>
  <c r="F78" i="13"/>
  <c r="I78" i="13" s="1"/>
  <c r="F77" i="13"/>
  <c r="I77" i="13" s="1"/>
  <c r="F76" i="13"/>
  <c r="I76" i="13" s="1"/>
  <c r="F74" i="13"/>
  <c r="I74" i="13" s="1"/>
  <c r="F73" i="13"/>
  <c r="I73" i="13" s="1"/>
  <c r="F72" i="13"/>
  <c r="I72" i="13" s="1"/>
  <c r="F70" i="13"/>
  <c r="I70" i="13" s="1"/>
  <c r="F69" i="13"/>
  <c r="I69" i="13" s="1"/>
  <c r="F68" i="13"/>
  <c r="I68" i="13" s="1"/>
  <c r="F67" i="13"/>
  <c r="I67" i="13" s="1"/>
  <c r="F66" i="13"/>
  <c r="I66" i="13" s="1"/>
  <c r="F65" i="13"/>
  <c r="I65" i="13" s="1"/>
  <c r="F64" i="13"/>
  <c r="I64" i="13" s="1"/>
  <c r="F62" i="13"/>
  <c r="I62" i="13" s="1"/>
  <c r="F61" i="13"/>
  <c r="I61" i="13" s="1"/>
  <c r="F60" i="13"/>
  <c r="I60" i="13" s="1"/>
  <c r="F58" i="13"/>
  <c r="I58" i="13" s="1"/>
  <c r="F57" i="13"/>
  <c r="I57" i="13" s="1"/>
  <c r="F56" i="13"/>
  <c r="I56" i="13" s="1"/>
  <c r="F55" i="13"/>
  <c r="I55" i="13" s="1"/>
  <c r="F54" i="13"/>
  <c r="I54" i="13" s="1"/>
  <c r="F53" i="13"/>
  <c r="I53" i="13" s="1"/>
  <c r="F52" i="13"/>
  <c r="I52" i="13" s="1"/>
  <c r="F51" i="13"/>
  <c r="I51" i="13" s="1"/>
  <c r="F50" i="13"/>
  <c r="I50" i="13" s="1"/>
  <c r="F48" i="13"/>
  <c r="I48" i="13" s="1"/>
  <c r="F47" i="13"/>
  <c r="I47" i="13" s="1"/>
  <c r="F46" i="13"/>
  <c r="I46" i="13" s="1"/>
  <c r="F45" i="13"/>
  <c r="I45" i="13" s="1"/>
  <c r="F44" i="13"/>
  <c r="I44" i="13" s="1"/>
  <c r="F43" i="13"/>
  <c r="I43" i="13" s="1"/>
  <c r="F42" i="13"/>
  <c r="I42" i="13" s="1"/>
  <c r="F41" i="13"/>
  <c r="I41" i="13" s="1"/>
  <c r="F40" i="13"/>
  <c r="I40" i="13" s="1"/>
  <c r="F38" i="13"/>
  <c r="I38" i="13" s="1"/>
  <c r="F37" i="13"/>
  <c r="I37" i="13" s="1"/>
  <c r="F36" i="13"/>
  <c r="I36" i="13" s="1"/>
  <c r="F35" i="13"/>
  <c r="I35" i="13" s="1"/>
  <c r="F34" i="13"/>
  <c r="I34" i="13" s="1"/>
  <c r="F33" i="13"/>
  <c r="I33" i="13" s="1"/>
  <c r="F32" i="13"/>
  <c r="I32" i="13" s="1"/>
  <c r="F31" i="13"/>
  <c r="I31" i="13" s="1"/>
  <c r="F30" i="13"/>
  <c r="I30" i="13" s="1"/>
  <c r="F28" i="13"/>
  <c r="I28" i="13" s="1"/>
  <c r="F27" i="13"/>
  <c r="I27" i="13" s="1"/>
  <c r="F26" i="13"/>
  <c r="I26" i="13" s="1"/>
  <c r="F25" i="13"/>
  <c r="I25" i="13" s="1"/>
  <c r="F24" i="13"/>
  <c r="I24" i="13" s="1"/>
  <c r="F23" i="13"/>
  <c r="I23" i="13" s="1"/>
  <c r="F22" i="13"/>
  <c r="I22" i="13" s="1"/>
  <c r="F21" i="13"/>
  <c r="I21" i="13" s="1"/>
  <c r="F20" i="13"/>
  <c r="I20" i="13" s="1"/>
  <c r="H19" i="13"/>
  <c r="G19" i="13"/>
  <c r="E19" i="13"/>
  <c r="D19" i="13"/>
  <c r="H11" i="13"/>
  <c r="G11" i="13"/>
  <c r="F18" i="13"/>
  <c r="I18" i="13" s="1"/>
  <c r="F17" i="13"/>
  <c r="I17" i="13" s="1"/>
  <c r="F16" i="13"/>
  <c r="I16" i="13" s="1"/>
  <c r="F15" i="13"/>
  <c r="I15" i="13" s="1"/>
  <c r="F14" i="13"/>
  <c r="I14" i="13" s="1"/>
  <c r="F13" i="13"/>
  <c r="I13" i="13" s="1"/>
  <c r="F12" i="13"/>
  <c r="I12" i="13" s="1"/>
  <c r="E11" i="13"/>
  <c r="D11" i="13"/>
  <c r="F15" i="12"/>
  <c r="I15" i="12" s="1"/>
  <c r="F13" i="12"/>
  <c r="I13" i="12" s="1"/>
  <c r="F11" i="12"/>
  <c r="H21" i="12"/>
  <c r="G21" i="12"/>
  <c r="E21" i="12"/>
  <c r="D21" i="12"/>
  <c r="F20" i="11"/>
  <c r="I20" i="11" s="1"/>
  <c r="F19" i="11"/>
  <c r="I19" i="11" s="1"/>
  <c r="F18" i="11"/>
  <c r="I18" i="11" s="1"/>
  <c r="F17" i="11"/>
  <c r="I17" i="11" s="1"/>
  <c r="F16" i="11"/>
  <c r="I16" i="11" s="1"/>
  <c r="F14" i="11"/>
  <c r="I14" i="11" s="1"/>
  <c r="F13" i="11"/>
  <c r="I13" i="11" s="1"/>
  <c r="F12" i="11"/>
  <c r="J52" i="10"/>
  <c r="J49" i="10"/>
  <c r="J48" i="10"/>
  <c r="J47" i="10"/>
  <c r="J44" i="10"/>
  <c r="J43" i="10"/>
  <c r="J42" i="10"/>
  <c r="J41" i="10"/>
  <c r="J39" i="10"/>
  <c r="J38" i="10"/>
  <c r="J36" i="10"/>
  <c r="J35" i="10"/>
  <c r="J34" i="10"/>
  <c r="G52" i="10"/>
  <c r="G51" i="10" s="1"/>
  <c r="G49" i="10"/>
  <c r="G48" i="10"/>
  <c r="G47" i="10"/>
  <c r="G35" i="10"/>
  <c r="G36" i="10"/>
  <c r="G38" i="10"/>
  <c r="G39" i="10"/>
  <c r="G41" i="10"/>
  <c r="G42" i="10"/>
  <c r="G43" i="10"/>
  <c r="G44" i="10"/>
  <c r="G34" i="10"/>
  <c r="I51" i="10"/>
  <c r="I46" i="10"/>
  <c r="E11" i="17" s="1"/>
  <c r="I40" i="10"/>
  <c r="I37" i="10"/>
  <c r="H51" i="10"/>
  <c r="D29" i="17" s="1"/>
  <c r="D33" i="17" s="1"/>
  <c r="H46" i="10"/>
  <c r="D11" i="17" s="1"/>
  <c r="H40" i="10"/>
  <c r="H37" i="10"/>
  <c r="F51" i="10"/>
  <c r="F46" i="10"/>
  <c r="F40" i="10"/>
  <c r="F37" i="10"/>
  <c r="E51" i="10"/>
  <c r="C29" i="17" s="1"/>
  <c r="C33" i="17" s="1"/>
  <c r="E46" i="10"/>
  <c r="C11" i="17" s="1"/>
  <c r="E40" i="10"/>
  <c r="J40" i="10" s="1"/>
  <c r="E37" i="10"/>
  <c r="G24" i="10"/>
  <c r="J24" i="10" s="1"/>
  <c r="G23" i="10"/>
  <c r="J23" i="10" s="1"/>
  <c r="G22" i="10"/>
  <c r="J22" i="10" s="1"/>
  <c r="G21" i="10"/>
  <c r="J21" i="10" s="1"/>
  <c r="G20" i="10"/>
  <c r="J20" i="10" s="1"/>
  <c r="G19" i="10"/>
  <c r="J19" i="10" s="1"/>
  <c r="G17" i="10"/>
  <c r="J17" i="10" s="1"/>
  <c r="G16" i="10"/>
  <c r="G14" i="10"/>
  <c r="J14" i="10" s="1"/>
  <c r="G13" i="10"/>
  <c r="J13" i="10" s="1"/>
  <c r="G12" i="10"/>
  <c r="J12" i="10" s="1"/>
  <c r="G11" i="10"/>
  <c r="J11" i="10" s="1"/>
  <c r="I18" i="10"/>
  <c r="I15" i="10"/>
  <c r="H18" i="10"/>
  <c r="H15" i="10"/>
  <c r="F18" i="10"/>
  <c r="F26" i="10"/>
  <c r="E18" i="10"/>
  <c r="E15" i="10"/>
  <c r="F19" i="13" l="1"/>
  <c r="I19" i="13" s="1"/>
  <c r="I12" i="11"/>
  <c r="I25" i="11" s="1"/>
  <c r="F25" i="11"/>
  <c r="E49" i="14"/>
  <c r="F32" i="14"/>
  <c r="I32" i="14" s="1"/>
  <c r="H31" i="15"/>
  <c r="G13" i="18"/>
  <c r="J13" i="18" s="1"/>
  <c r="G49" i="14"/>
  <c r="G51" i="14" s="1"/>
  <c r="G22" i="18"/>
  <c r="J22" i="18" s="1"/>
  <c r="G26" i="18"/>
  <c r="J26" i="18" s="1"/>
  <c r="G29" i="18"/>
  <c r="J29" i="18" s="1"/>
  <c r="G34" i="18"/>
  <c r="F40" i="18"/>
  <c r="H26" i="10"/>
  <c r="E33" i="10"/>
  <c r="C10" i="17" s="1"/>
  <c r="C9" i="17" s="1"/>
  <c r="C17" i="17" s="1"/>
  <c r="C21" i="17" s="1"/>
  <c r="C25" i="17" s="1"/>
  <c r="F33" i="10"/>
  <c r="I33" i="10"/>
  <c r="E10" i="17" s="1"/>
  <c r="E9" i="17" s="1"/>
  <c r="E17" i="17" s="1"/>
  <c r="E21" i="17" s="1"/>
  <c r="E25" i="17" s="1"/>
  <c r="H83" i="13"/>
  <c r="F29" i="13"/>
  <c r="I29" i="13" s="1"/>
  <c r="F39" i="13"/>
  <c r="I39" i="13" s="1"/>
  <c r="F49" i="13"/>
  <c r="I49" i="13" s="1"/>
  <c r="F59" i="13"/>
  <c r="I59" i="13" s="1"/>
  <c r="F63" i="13"/>
  <c r="I63" i="13" s="1"/>
  <c r="F71" i="13"/>
  <c r="I71" i="13" s="1"/>
  <c r="D49" i="14"/>
  <c r="D51" i="14" s="1"/>
  <c r="F23" i="14"/>
  <c r="I23" i="14" s="1"/>
  <c r="F43" i="14"/>
  <c r="G15" i="10"/>
  <c r="J15" i="10" s="1"/>
  <c r="J16" i="10"/>
  <c r="H49" i="14"/>
  <c r="H51" i="14" s="1"/>
  <c r="E51" i="14"/>
  <c r="E40" i="18"/>
  <c r="G10" i="18"/>
  <c r="J10" i="18" s="1"/>
  <c r="I54" i="10"/>
  <c r="E29" i="17"/>
  <c r="E83" i="13"/>
  <c r="G83" i="13"/>
  <c r="B36" i="16"/>
  <c r="H40" i="18"/>
  <c r="J46" i="10"/>
  <c r="J34" i="18"/>
  <c r="F54" i="10"/>
  <c r="H54" i="10"/>
  <c r="G40" i="10"/>
  <c r="F21" i="12"/>
  <c r="G18" i="10"/>
  <c r="G46" i="10"/>
  <c r="F11" i="13"/>
  <c r="I11" i="13" s="1"/>
  <c r="H19" i="15"/>
  <c r="F33" i="15"/>
  <c r="C36" i="16"/>
  <c r="I40" i="18"/>
  <c r="J37" i="10"/>
  <c r="J33" i="10" s="1"/>
  <c r="F13" i="14"/>
  <c r="H33" i="10"/>
  <c r="D10" i="17" s="1"/>
  <c r="D9" i="17" s="1"/>
  <c r="D17" i="17" s="1"/>
  <c r="D21" i="17" s="1"/>
  <c r="D25" i="17" s="1"/>
  <c r="D33" i="15"/>
  <c r="G37" i="10"/>
  <c r="J51" i="10"/>
  <c r="I11" i="12"/>
  <c r="I21" i="12" s="1"/>
  <c r="I26" i="10"/>
  <c r="D83" i="13"/>
  <c r="E54" i="10"/>
  <c r="I17" i="14"/>
  <c r="I13" i="14" s="1"/>
  <c r="F75" i="13"/>
  <c r="E26" i="10"/>
  <c r="E21" i="7"/>
  <c r="E34" i="7" s="1"/>
  <c r="I27" i="3"/>
  <c r="E148" i="4" s="1"/>
  <c r="D34" i="5"/>
  <c r="G34" i="5" s="1"/>
  <c r="H34" i="5" s="1"/>
  <c r="D33" i="5"/>
  <c r="G33" i="5" s="1"/>
  <c r="H33" i="5" s="1"/>
  <c r="D32" i="5"/>
  <c r="G32" i="5" s="1"/>
  <c r="H32" i="5" s="1"/>
  <c r="D31" i="5"/>
  <c r="G31" i="5" s="1"/>
  <c r="D30" i="5"/>
  <c r="G30" i="5" s="1"/>
  <c r="H30" i="5" s="1"/>
  <c r="D29" i="5"/>
  <c r="G29" i="5" s="1"/>
  <c r="H29" i="5" s="1"/>
  <c r="D28" i="5"/>
  <c r="G28" i="5" s="1"/>
  <c r="H28" i="5" s="1"/>
  <c r="D27" i="5"/>
  <c r="G27" i="5" s="1"/>
  <c r="D26" i="5"/>
  <c r="G26" i="5" s="1"/>
  <c r="H26" i="5" s="1"/>
  <c r="D22" i="5"/>
  <c r="G22" i="5" s="1"/>
  <c r="H22" i="5" s="1"/>
  <c r="D17" i="5"/>
  <c r="G17" i="5" s="1"/>
  <c r="D18" i="5"/>
  <c r="G18" i="5" s="1"/>
  <c r="H18" i="5" s="1"/>
  <c r="D19" i="5"/>
  <c r="G19" i="5" s="1"/>
  <c r="H19" i="5" s="1"/>
  <c r="D20" i="5"/>
  <c r="G20" i="5" s="1"/>
  <c r="H20" i="5" s="1"/>
  <c r="D21" i="5"/>
  <c r="G21" i="5" s="1"/>
  <c r="D16" i="5"/>
  <c r="G16" i="5" s="1"/>
  <c r="P29" i="8"/>
  <c r="P28" i="8" s="1"/>
  <c r="O29" i="8"/>
  <c r="H27" i="8"/>
  <c r="P19" i="8"/>
  <c r="P14" i="8"/>
  <c r="H14" i="8"/>
  <c r="I33" i="6"/>
  <c r="H33" i="6"/>
  <c r="I28" i="6"/>
  <c r="H28" i="6"/>
  <c r="I19" i="6"/>
  <c r="H19" i="6"/>
  <c r="I14" i="6"/>
  <c r="H14" i="6"/>
  <c r="F24" i="5"/>
  <c r="E24" i="5"/>
  <c r="F14" i="5"/>
  <c r="E14" i="5"/>
  <c r="H36" i="7"/>
  <c r="H35" i="7"/>
  <c r="G32" i="7"/>
  <c r="D32" i="7"/>
  <c r="H30" i="7"/>
  <c r="H29" i="7"/>
  <c r="H28" i="7"/>
  <c r="G27" i="7"/>
  <c r="F27" i="7"/>
  <c r="E27" i="7"/>
  <c r="D27" i="7"/>
  <c r="H23" i="7"/>
  <c r="H22" i="7"/>
  <c r="G19" i="7"/>
  <c r="D19" i="7"/>
  <c r="H17" i="7"/>
  <c r="H16" i="7"/>
  <c r="H15" i="7"/>
  <c r="G14" i="7"/>
  <c r="F14" i="7"/>
  <c r="E14" i="7"/>
  <c r="D14" i="7"/>
  <c r="H12" i="7"/>
  <c r="J48" i="1"/>
  <c r="I48" i="1"/>
  <c r="J40" i="1"/>
  <c r="I40" i="1"/>
  <c r="J33" i="1"/>
  <c r="P36" i="8" s="1"/>
  <c r="P35" i="8" s="1"/>
  <c r="P34" i="8" s="1"/>
  <c r="I33" i="1"/>
  <c r="O36" i="8" s="1"/>
  <c r="O35" i="8" s="1"/>
  <c r="J28" i="1"/>
  <c r="I28" i="1"/>
  <c r="E26" i="1"/>
  <c r="D26" i="1"/>
  <c r="E22" i="1"/>
  <c r="D22" i="1"/>
  <c r="J17" i="1"/>
  <c r="I17" i="1"/>
  <c r="J12" i="1"/>
  <c r="I12" i="1"/>
  <c r="E12" i="1"/>
  <c r="D12" i="1"/>
  <c r="D16" i="3"/>
  <c r="E120" i="4" s="1"/>
  <c r="I16" i="3"/>
  <c r="E139" i="4" s="1"/>
  <c r="E115" i="4"/>
  <c r="E114" i="4"/>
  <c r="E113" i="4"/>
  <c r="E112" i="4"/>
  <c r="E111" i="4"/>
  <c r="E110" i="4"/>
  <c r="E221" i="4"/>
  <c r="E220" i="4"/>
  <c r="E219" i="4"/>
  <c r="E218" i="4"/>
  <c r="E3" i="4"/>
  <c r="E2" i="4"/>
  <c r="E106" i="4"/>
  <c r="E107" i="4"/>
  <c r="E55" i="4"/>
  <c r="E54" i="4"/>
  <c r="E101" i="4"/>
  <c r="E102" i="4"/>
  <c r="E103" i="4"/>
  <c r="E104" i="4"/>
  <c r="E49" i="4"/>
  <c r="E50" i="4"/>
  <c r="E51" i="4"/>
  <c r="E52" i="4"/>
  <c r="E96" i="4"/>
  <c r="E97" i="4"/>
  <c r="E98" i="4"/>
  <c r="E45" i="4"/>
  <c r="E46" i="4"/>
  <c r="E44" i="4"/>
  <c r="E87" i="4"/>
  <c r="E88" i="4"/>
  <c r="E89" i="4"/>
  <c r="E90" i="4"/>
  <c r="E91" i="4"/>
  <c r="E92" i="4"/>
  <c r="E36" i="4"/>
  <c r="E37" i="4"/>
  <c r="E38" i="4"/>
  <c r="E39" i="4"/>
  <c r="E40" i="4"/>
  <c r="E35" i="4"/>
  <c r="E78" i="4"/>
  <c r="E79" i="4"/>
  <c r="E80" i="4"/>
  <c r="E81" i="4"/>
  <c r="E82" i="4"/>
  <c r="E83" i="4"/>
  <c r="E84" i="4"/>
  <c r="E85" i="4"/>
  <c r="E27" i="4"/>
  <c r="E28" i="4"/>
  <c r="E29" i="4"/>
  <c r="E30" i="4"/>
  <c r="E31" i="4"/>
  <c r="E32" i="4"/>
  <c r="E33" i="4"/>
  <c r="E26" i="4"/>
  <c r="E67" i="4"/>
  <c r="E68" i="4"/>
  <c r="E69" i="4"/>
  <c r="E70" i="4"/>
  <c r="E71" i="4"/>
  <c r="E72" i="4"/>
  <c r="E73" i="4"/>
  <c r="E74" i="4"/>
  <c r="E75" i="4"/>
  <c r="E16" i="4"/>
  <c r="E17" i="4"/>
  <c r="E18" i="4"/>
  <c r="E19" i="4"/>
  <c r="E20" i="4"/>
  <c r="E21" i="4"/>
  <c r="E22" i="4"/>
  <c r="E23" i="4"/>
  <c r="E15" i="4"/>
  <c r="E8" i="4"/>
  <c r="E60" i="4"/>
  <c r="E9" i="4"/>
  <c r="E61" i="4"/>
  <c r="E10" i="4"/>
  <c r="E62" i="4"/>
  <c r="E11" i="4"/>
  <c r="E63" i="4"/>
  <c r="E12" i="4"/>
  <c r="E64" i="4"/>
  <c r="E13" i="4"/>
  <c r="E65" i="4"/>
  <c r="E59" i="4"/>
  <c r="E7" i="4"/>
  <c r="I53" i="3"/>
  <c r="J53" i="3" s="1"/>
  <c r="E217" i="4" s="1"/>
  <c r="I52" i="3"/>
  <c r="E166" i="4" s="1"/>
  <c r="I46" i="3"/>
  <c r="E162" i="4" s="1"/>
  <c r="E213" i="4"/>
  <c r="E164" i="4"/>
  <c r="I39" i="3"/>
  <c r="J39" i="3" s="1"/>
  <c r="E207" i="4" s="1"/>
  <c r="I40" i="3"/>
  <c r="J40" i="3" s="1"/>
  <c r="E208" i="4" s="1"/>
  <c r="I38" i="3"/>
  <c r="E156" i="4" s="1"/>
  <c r="I28" i="3"/>
  <c r="J28" i="3" s="1"/>
  <c r="E199" i="4" s="1"/>
  <c r="I29" i="3"/>
  <c r="E150" i="4" s="1"/>
  <c r="I30" i="3"/>
  <c r="E151" i="4" s="1"/>
  <c r="I31" i="3"/>
  <c r="J31" i="3" s="1"/>
  <c r="E202" i="4" s="1"/>
  <c r="I32" i="3"/>
  <c r="E153" i="4" s="1"/>
  <c r="I17" i="3"/>
  <c r="J17" i="3" s="1"/>
  <c r="E190" i="4" s="1"/>
  <c r="I18" i="3"/>
  <c r="I19" i="3"/>
  <c r="E142" i="4" s="1"/>
  <c r="I20" i="3"/>
  <c r="J20" i="3" s="1"/>
  <c r="E193" i="4" s="1"/>
  <c r="I21" i="3"/>
  <c r="J21" i="3" s="1"/>
  <c r="E194" i="4" s="1"/>
  <c r="I22" i="3"/>
  <c r="E145" i="4" s="1"/>
  <c r="I23" i="3"/>
  <c r="J23" i="3" s="1"/>
  <c r="E196" i="4" s="1"/>
  <c r="E163" i="4"/>
  <c r="D27" i="3"/>
  <c r="E27" i="3" s="1"/>
  <c r="E179" i="4" s="1"/>
  <c r="D28" i="3"/>
  <c r="D29" i="3"/>
  <c r="E131" i="4" s="1"/>
  <c r="D30" i="3"/>
  <c r="E30" i="3" s="1"/>
  <c r="E182" i="4" s="1"/>
  <c r="D31" i="3"/>
  <c r="D32" i="3"/>
  <c r="E134" i="4" s="1"/>
  <c r="D33" i="3"/>
  <c r="E135" i="4" s="1"/>
  <c r="D34" i="3"/>
  <c r="E34" i="3" s="1"/>
  <c r="E186" i="4" s="1"/>
  <c r="D26" i="3"/>
  <c r="E26" i="3" s="1"/>
  <c r="E178" i="4" s="1"/>
  <c r="D17" i="3"/>
  <c r="E17" i="3" s="1"/>
  <c r="E171" i="4" s="1"/>
  <c r="D18" i="3"/>
  <c r="E122" i="4" s="1"/>
  <c r="D19" i="3"/>
  <c r="E123" i="4" s="1"/>
  <c r="D20" i="3"/>
  <c r="E124" i="4" s="1"/>
  <c r="D21" i="3"/>
  <c r="E125" i="4" s="1"/>
  <c r="D22" i="3"/>
  <c r="E22" i="3" s="1"/>
  <c r="E176" i="4" s="1"/>
  <c r="J56" i="2"/>
  <c r="E105" i="4" s="1"/>
  <c r="I56" i="2"/>
  <c r="E53" i="4" s="1"/>
  <c r="J42" i="2"/>
  <c r="E95" i="4" s="1"/>
  <c r="I42" i="2"/>
  <c r="E43" i="4" s="1"/>
  <c r="E39" i="2"/>
  <c r="D39" i="2"/>
  <c r="E24" i="4" s="1"/>
  <c r="J36" i="2"/>
  <c r="E93" i="4" s="1"/>
  <c r="I36" i="2"/>
  <c r="J25" i="2"/>
  <c r="E86" i="4" s="1"/>
  <c r="I25" i="2"/>
  <c r="E34" i="4" s="1"/>
  <c r="E24" i="2"/>
  <c r="E66" i="4" s="1"/>
  <c r="D24" i="2"/>
  <c r="E14" i="4" s="1"/>
  <c r="J38" i="3" l="1"/>
  <c r="E206" i="4" s="1"/>
  <c r="H25" i="6"/>
  <c r="E214" i="4"/>
  <c r="H33" i="15"/>
  <c r="G33" i="10"/>
  <c r="F49" i="14"/>
  <c r="F51" i="14" s="1"/>
  <c r="E21" i="3"/>
  <c r="E175" i="4" s="1"/>
  <c r="J30" i="3"/>
  <c r="E201" i="4" s="1"/>
  <c r="J19" i="3"/>
  <c r="E192" i="4" s="1"/>
  <c r="G40" i="18"/>
  <c r="H27" i="7"/>
  <c r="H39" i="6"/>
  <c r="E143" i="4"/>
  <c r="J16" i="3"/>
  <c r="E189" i="4" s="1"/>
  <c r="E167" i="4"/>
  <c r="J18" i="3"/>
  <c r="O32" i="8"/>
  <c r="O28" i="8" s="1"/>
  <c r="E32" i="3"/>
  <c r="E184" i="4" s="1"/>
  <c r="E130" i="4"/>
  <c r="O15" i="8"/>
  <c r="E18" i="3"/>
  <c r="E172" i="4" s="1"/>
  <c r="E133" i="4"/>
  <c r="O16" i="8"/>
  <c r="F12" i="5"/>
  <c r="E12" i="5"/>
  <c r="H21" i="7"/>
  <c r="J32" i="3"/>
  <c r="E203" i="4" s="1"/>
  <c r="J22" i="3"/>
  <c r="E195" i="4" s="1"/>
  <c r="E28" i="3"/>
  <c r="E121" i="4"/>
  <c r="E33" i="1"/>
  <c r="E19" i="7"/>
  <c r="E25" i="7" s="1"/>
  <c r="J46" i="3"/>
  <c r="E212" i="4" s="1"/>
  <c r="J54" i="10"/>
  <c r="G26" i="10"/>
  <c r="E126" i="4"/>
  <c r="E146" i="4"/>
  <c r="I43" i="14"/>
  <c r="I49" i="14" s="1"/>
  <c r="I51" i="14" s="1"/>
  <c r="J18" i="10"/>
  <c r="J26" i="10" s="1"/>
  <c r="E19" i="3"/>
  <c r="E173" i="4" s="1"/>
  <c r="E33" i="17"/>
  <c r="E157" i="4"/>
  <c r="I51" i="1"/>
  <c r="G25" i="7"/>
  <c r="G38" i="7" s="1"/>
  <c r="K18" i="5"/>
  <c r="E132" i="4"/>
  <c r="E140" i="4"/>
  <c r="E33" i="3"/>
  <c r="E185" i="4" s="1"/>
  <c r="E144" i="4"/>
  <c r="H27" i="5"/>
  <c r="K27" i="5"/>
  <c r="E32" i="7"/>
  <c r="H34" i="7"/>
  <c r="J36" i="3"/>
  <c r="E205" i="4" s="1"/>
  <c r="E136" i="4"/>
  <c r="J27" i="3"/>
  <c r="E198" i="4" s="1"/>
  <c r="J51" i="1"/>
  <c r="H14" i="7"/>
  <c r="I39" i="6"/>
  <c r="E129" i="4"/>
  <c r="E149" i="4"/>
  <c r="K33" i="5"/>
  <c r="I36" i="3"/>
  <c r="E155" i="4" s="1"/>
  <c r="I50" i="3"/>
  <c r="E165" i="4" s="1"/>
  <c r="E128" i="4"/>
  <c r="E141" i="4"/>
  <c r="E152" i="4"/>
  <c r="I14" i="3"/>
  <c r="E138" i="4" s="1"/>
  <c r="J40" i="18"/>
  <c r="E158" i="4"/>
  <c r="I25" i="6"/>
  <c r="J52" i="3"/>
  <c r="D33" i="1"/>
  <c r="D25" i="7"/>
  <c r="D38" i="7" s="1"/>
  <c r="G54" i="10"/>
  <c r="I75" i="13"/>
  <c r="I83" i="13" s="1"/>
  <c r="F83" i="13"/>
  <c r="P23" i="8"/>
  <c r="H17" i="5"/>
  <c r="K17" i="5"/>
  <c r="K21" i="5"/>
  <c r="H21" i="5"/>
  <c r="K29" i="5"/>
  <c r="K22" i="5"/>
  <c r="K32" i="5"/>
  <c r="K19" i="5"/>
  <c r="K28" i="5"/>
  <c r="K34" i="5"/>
  <c r="H48" i="8"/>
  <c r="I38" i="2"/>
  <c r="I41" i="6" s="1"/>
  <c r="E41" i="2"/>
  <c r="E77" i="4" s="1"/>
  <c r="J38" i="2"/>
  <c r="H16" i="5"/>
  <c r="K16" i="5"/>
  <c r="E16" i="3"/>
  <c r="E170" i="4" s="1"/>
  <c r="D14" i="5"/>
  <c r="P40" i="8"/>
  <c r="D41" i="2"/>
  <c r="E25" i="4" s="1"/>
  <c r="H31" i="5"/>
  <c r="K31" i="5"/>
  <c r="E31" i="3"/>
  <c r="D24" i="3"/>
  <c r="E127" i="4" s="1"/>
  <c r="E76" i="4"/>
  <c r="E41" i="4"/>
  <c r="K30" i="5"/>
  <c r="E29" i="3"/>
  <c r="I25" i="3"/>
  <c r="E147" i="4" s="1"/>
  <c r="J29" i="3"/>
  <c r="E200" i="4" s="1"/>
  <c r="K20" i="5"/>
  <c r="K26" i="5"/>
  <c r="D24" i="5"/>
  <c r="G24" i="5" s="1"/>
  <c r="H24" i="5" s="1"/>
  <c r="E20" i="3"/>
  <c r="D14" i="3"/>
  <c r="E119" i="4" s="1"/>
  <c r="E94" i="4" l="1"/>
  <c r="H41" i="6"/>
  <c r="H43" i="6" s="1"/>
  <c r="H47" i="6" s="1"/>
  <c r="J14" i="3"/>
  <c r="E188" i="4" s="1"/>
  <c r="E191" i="4"/>
  <c r="O38" i="8"/>
  <c r="O34" i="8" s="1"/>
  <c r="O40" i="8" s="1"/>
  <c r="O14" i="8"/>
  <c r="E180" i="4"/>
  <c r="O20" i="8"/>
  <c r="E183" i="4"/>
  <c r="O21" i="8"/>
  <c r="E38" i="7"/>
  <c r="J53" i="1"/>
  <c r="J50" i="2" s="1"/>
  <c r="I53" i="1"/>
  <c r="I50" i="2" s="1"/>
  <c r="I43" i="6"/>
  <c r="I47" i="6" s="1"/>
  <c r="J50" i="3"/>
  <c r="E215" i="4" s="1"/>
  <c r="E216" i="4"/>
  <c r="G14" i="5"/>
  <c r="G12" i="5" s="1"/>
  <c r="D12" i="5"/>
  <c r="P43" i="8"/>
  <c r="P48" i="8" s="1"/>
  <c r="O47" i="8" s="1"/>
  <c r="O53" i="8" s="1"/>
  <c r="E42" i="4"/>
  <c r="D12" i="3"/>
  <c r="E118" i="4" s="1"/>
  <c r="E24" i="3"/>
  <c r="E177" i="4" s="1"/>
  <c r="E181" i="4"/>
  <c r="J25" i="3"/>
  <c r="I12" i="3"/>
  <c r="E137" i="4" s="1"/>
  <c r="E14" i="3"/>
  <c r="E174" i="4"/>
  <c r="J12" i="3" l="1"/>
  <c r="E187" i="4" s="1"/>
  <c r="O19" i="8"/>
  <c r="O23" i="8" s="1"/>
  <c r="I45" i="3"/>
  <c r="G25" i="8" s="1"/>
  <c r="G14" i="8" s="1"/>
  <c r="J48" i="2"/>
  <c r="E99" i="4" s="1"/>
  <c r="F20" i="7"/>
  <c r="H20" i="7" s="1"/>
  <c r="E100" i="4"/>
  <c r="I44" i="3"/>
  <c r="J44" i="3" s="1"/>
  <c r="I48" i="2"/>
  <c r="I61" i="2" s="1"/>
  <c r="F33" i="7"/>
  <c r="H33" i="7" s="1"/>
  <c r="E48" i="4"/>
  <c r="H14" i="5"/>
  <c r="H12" i="5" s="1"/>
  <c r="E197" i="4"/>
  <c r="E169" i="4"/>
  <c r="E12" i="3"/>
  <c r="E168" i="4" s="1"/>
  <c r="J61" i="2" l="1"/>
  <c r="J63" i="2" s="1"/>
  <c r="E109" i="4" s="1"/>
  <c r="F19" i="7"/>
  <c r="H19" i="7" s="1"/>
  <c r="E161" i="4"/>
  <c r="J45" i="3"/>
  <c r="E47" i="4"/>
  <c r="I42" i="3"/>
  <c r="E159" i="4" s="1"/>
  <c r="E160" i="4"/>
  <c r="F32" i="7"/>
  <c r="H32" i="7" s="1"/>
  <c r="E210" i="4"/>
  <c r="E56" i="4"/>
  <c r="I63" i="2"/>
  <c r="N64" i="2" s="1"/>
  <c r="E108" i="4" l="1"/>
  <c r="E211" i="4"/>
  <c r="G46" i="8"/>
  <c r="G27" i="8" s="1"/>
  <c r="G48" i="8" s="1"/>
  <c r="O43" i="8" s="1"/>
  <c r="O48" i="8" s="1"/>
  <c r="O54" i="8" s="1"/>
  <c r="J42" i="3"/>
  <c r="J34" i="3" s="1"/>
  <c r="E204" i="4" s="1"/>
  <c r="F25" i="7"/>
  <c r="H25" i="7" s="1"/>
  <c r="K25" i="7" s="1"/>
  <c r="F38" i="7"/>
  <c r="H38" i="7" s="1"/>
  <c r="I34" i="3"/>
  <c r="E154" i="4" s="1"/>
  <c r="E57" i="4"/>
  <c r="K38" i="7" l="1"/>
  <c r="E209" i="4"/>
</calcChain>
</file>

<file path=xl/sharedStrings.xml><?xml version="1.0" encoding="utf-8"?>
<sst xmlns="http://schemas.openxmlformats.org/spreadsheetml/2006/main" count="4344" uniqueCount="626">
  <si>
    <t>Estado de Situación Financiera</t>
  </si>
  <si>
    <t>(Pesos)</t>
  </si>
  <si>
    <t>Sector:</t>
  </si>
  <si>
    <t>Fecha:</t>
  </si>
  <si>
    <t>Ente Público:</t>
  </si>
  <si>
    <t>Año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</si>
  <si>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</si>
  <si>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</si>
  <si>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</si>
  <si>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</si>
  <si>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</si>
  <si>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</si>
  <si>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</si>
  <si>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</si>
  <si>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</si>
  <si>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</si>
  <si>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</si>
  <si>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</si>
  <si>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</si>
  <si>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</si>
  <si>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</si>
  <si>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</si>
  <si>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</si>
  <si>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</si>
  <si>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</si>
  <si>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</si>
  <si>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</si>
  <si>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</si>
  <si>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</si>
  <si>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</si>
  <si>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</si>
  <si>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</si>
  <si>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</si>
  <si>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</si>
  <si>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</si>
  <si>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</si>
  <si>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</si>
  <si>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</si>
  <si>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</si>
  <si>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</si>
  <si>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</si>
  <si>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</si>
  <si>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</si>
  <si>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</si>
  <si>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</si>
  <si>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</si>
  <si>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</si>
  <si>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</si>
  <si>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</si>
  <si>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</si>
  <si>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</si>
  <si>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</si>
  <si>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</si>
  <si>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</si>
  <si>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</si>
  <si>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</si>
  <si>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</si>
  <si>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</si>
  <si>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</si>
  <si>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</si>
  <si>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</si>
  <si>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</si>
  <si>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</si>
  <si>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</si>
  <si>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Nombre:</t>
  </si>
  <si>
    <t>Cargo:</t>
  </si>
  <si>
    <t>Estado de Cambios en la Situación Financiera</t>
  </si>
  <si>
    <t>Origen</t>
  </si>
  <si>
    <t>Aplicación</t>
  </si>
  <si>
    <t>Activo</t>
  </si>
  <si>
    <t>Pasivo</t>
  </si>
  <si>
    <t>EF</t>
  </si>
  <si>
    <t>ECSF</t>
  </si>
  <si>
    <t>Edo. Financiero</t>
  </si>
  <si>
    <t>Autorizó</t>
  </si>
  <si>
    <t>Elaboró</t>
  </si>
  <si>
    <t>Concepto</t>
  </si>
  <si>
    <t>CONCEPTO</t>
  </si>
  <si>
    <t>Bajo protesta de decir verdad declaramos que los Estados Financieros y sus Notas son razonablemente correctos y responsabilidad del emisor</t>
  </si>
  <si>
    <t>Exceso o Insuficiencia en la Actualización de la Hacienda Pública/Patrimonio</t>
  </si>
  <si>
    <t>Estado de Actividades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</si>
  <si>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</si>
  <si>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</si>
  <si>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</si>
  <si>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</si>
  <si>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</si>
  <si>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</si>
  <si>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</si>
  <si>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</si>
  <si>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</si>
  <si>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</si>
  <si>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</si>
  <si>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Productos de Tipo Corriente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</si>
  <si>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</si>
  <si>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</si>
  <si>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</si>
  <si>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</si>
  <si>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</si>
  <si>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</si>
  <si>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</si>
  <si>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</si>
  <si>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</si>
  <si>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</si>
  <si>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</si>
  <si>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</si>
  <si>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</si>
  <si>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</si>
  <si>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</si>
  <si>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</si>
  <si>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</si>
  <si>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</si>
  <si>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</si>
  <si>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</si>
  <si>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</si>
  <si>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</si>
  <si>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</si>
  <si>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</si>
  <si>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</si>
  <si>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</si>
  <si>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</si>
  <si>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</si>
  <si>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</si>
  <si>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</si>
  <si>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</si>
  <si>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</si>
  <si>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</si>
  <si>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</si>
  <si>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</si>
  <si>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</si>
  <si>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</si>
  <si>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</si>
  <si>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</si>
  <si>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(pesos)</t>
  </si>
  <si>
    <t xml:space="preserve"> 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</si>
  <si>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</si>
  <si>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</si>
  <si>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</si>
  <si>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</si>
  <si>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 xml:space="preserve">Patrimonio Neto Inicial Ajustado del Ejercicio 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</si>
  <si>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</si>
  <si>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</si>
  <si>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</si>
  <si>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</si>
  <si>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</si>
  <si>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</si>
  <si>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</si>
  <si>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</si>
  <si>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</si>
  <si>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</si>
  <si>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</si>
  <si>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</si>
  <si>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</si>
  <si>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</si>
  <si>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</si>
  <si>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</si>
  <si>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</si>
  <si>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</si>
  <si>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</si>
  <si>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</si>
  <si>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</si>
  <si>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</si>
  <si>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</si>
  <si>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</si>
  <si>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</si>
  <si>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</si>
  <si>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</si>
  <si>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</si>
  <si>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</si>
  <si>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</si>
  <si>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</si>
  <si>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</si>
  <si>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</si>
  <si>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</si>
  <si>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Estado de Flujos de Efectivo</t>
  </si>
  <si>
    <t>Flujos de Efectivo de las Actividades de Gestión</t>
  </si>
  <si>
    <t xml:space="preserve">Flujos de Efectivo de las Actividades de Inversión </t>
  </si>
  <si>
    <t>Contribuciones de mejoras</t>
  </si>
  <si>
    <t>Flujos Netos de Efectivo por Actividades de Inversión</t>
  </si>
  <si>
    <t>Flujo de Efectivo de las Actividades de Financiamiento</t>
  </si>
  <si>
    <t>Servicios Personales</t>
  </si>
  <si>
    <t>Endeudamiento Neto</t>
  </si>
  <si>
    <t xml:space="preserve">   Interno</t>
  </si>
  <si>
    <t>Transferencias al resto del Sector Público</t>
  </si>
  <si>
    <t xml:space="preserve">   Externo</t>
  </si>
  <si>
    <t xml:space="preserve">Subsidios y Subvenciones </t>
  </si>
  <si>
    <t>Servicios de la Deuda</t>
  </si>
  <si>
    <t xml:space="preserve">Participaciones </t>
  </si>
  <si>
    <t>Flujos netos de Efectivo por Actividades de Financiamiento</t>
  </si>
  <si>
    <t>Flujos Netos de Efectivo por Actividades de Operación</t>
  </si>
  <si>
    <t xml:space="preserve">Incremento/Disminución Neta en el Efectivo y Equivalentes al Efectivo </t>
  </si>
  <si>
    <t>Total del  Pasivo</t>
  </si>
  <si>
    <t>Total del Activo</t>
  </si>
  <si>
    <t>Total del  Pasivo y Hacienda Pública / Patrimonio</t>
  </si>
  <si>
    <t>Efectivo y Equivalente al Efectivo al Inicio del Ejericio</t>
  </si>
  <si>
    <t>Efectivo y Equivalente al Efectivo al Final del Ejericio</t>
  </si>
  <si>
    <t>Transferencia, Asignaciones, Subsidios y Otras ayudas</t>
  </si>
  <si>
    <t>Transferencia, Asignaciones, Subsidios y Otras Ayudas</t>
  </si>
  <si>
    <t>Aumento por Insuficiencia de Estimaciones por Pérdida o Deterioro y Obsolescencia</t>
  </si>
  <si>
    <t>Cuotas y Aportaciones de Seguridad Social</t>
  </si>
  <si>
    <t>Transferencias, Asignaciones y Subsidios y Otras Ayudas</t>
  </si>
  <si>
    <t>Otros Orígenes de Operación</t>
  </si>
  <si>
    <t>Otras Aplicaciones de Operación</t>
  </si>
  <si>
    <t xml:space="preserve">Otros Orígenes de Inversión </t>
  </si>
  <si>
    <t>Otras Aplicaciones de Inversión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</si>
  <si>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</si>
  <si>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</si>
  <si>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</si>
  <si>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</si>
  <si>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</si>
  <si>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</si>
  <si>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</si>
  <si>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</si>
  <si>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</si>
  <si>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</si>
  <si>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</si>
  <si>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</si>
  <si>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</si>
  <si>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</si>
  <si>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</si>
  <si>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</si>
  <si>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</si>
  <si>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</si>
  <si>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</si>
  <si>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</si>
  <si>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</si>
  <si>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Total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</si>
  <si>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</si>
  <si>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</si>
  <si>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</si>
  <si>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</si>
  <si>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¹ Los ingresos excedentes se presentan para efectos de cumplimiento de la Ley General de Contabilidad Gubernamental y el importe reflejado debe ser siempre mayor a cero</t>
  </si>
  <si>
    <t>(6 = 5 - 1 )</t>
  </si>
  <si>
    <t>Estado Analítico del Ejercicio del Presupuesto de Egresos</t>
  </si>
  <si>
    <t>Clasificación Administrativa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</si>
  <si>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</si>
  <si>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</si>
  <si>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</si>
  <si>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</si>
  <si>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</si>
  <si>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</si>
  <si>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</si>
  <si>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</si>
  <si>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</si>
  <si>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</si>
  <si>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</si>
  <si>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</si>
  <si>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</si>
  <si>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</si>
  <si>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</si>
  <si>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</si>
  <si>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</si>
  <si>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</si>
  <si>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</si>
  <si>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</si>
  <si>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</si>
  <si>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</si>
  <si>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</si>
  <si>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</si>
  <si>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</si>
  <si>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</si>
  <si>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</si>
  <si>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</si>
  <si>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</si>
  <si>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</si>
  <si>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</si>
  <si>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</si>
  <si>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</si>
  <si>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</si>
  <si>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</si>
  <si>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</si>
  <si>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</si>
  <si>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</si>
  <si>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</si>
  <si>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</si>
  <si>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</si>
  <si>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</si>
  <si>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</si>
  <si>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</si>
  <si>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</si>
  <si>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</si>
  <si>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</si>
  <si>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</si>
  <si>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</si>
  <si>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</si>
  <si>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</si>
  <si>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</si>
  <si>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</si>
  <si>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</si>
  <si>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</si>
  <si>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</si>
  <si>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</si>
  <si>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</si>
  <si>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</si>
  <si>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</si>
  <si>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</si>
  <si>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</si>
  <si>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</si>
  <si>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</si>
  <si>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</si>
  <si>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</si>
  <si>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</si>
  <si>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</si>
  <si>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</si>
  <si>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</si>
  <si>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</si>
  <si>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</si>
  <si>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</si>
  <si>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</si>
  <si>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</si>
  <si>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</si>
  <si>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</si>
  <si>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</si>
  <si>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</si>
  <si>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</si>
  <si>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</si>
  <si>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</si>
  <si>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</si>
  <si>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</si>
  <si>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</si>
  <si>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</si>
  <si>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</si>
  <si>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</si>
  <si>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</si>
  <si>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</si>
  <si>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</si>
  <si>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</si>
  <si>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</si>
  <si>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</si>
  <si>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</si>
  <si>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</si>
  <si>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</si>
  <si>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 xml:space="preserve">Endeudamiento Neto </t>
  </si>
  <si>
    <t>A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</si>
  <si>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</si>
  <si>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</si>
  <si>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</si>
  <si>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</si>
  <si>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</si>
  <si>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</si>
  <si>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</si>
  <si>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</si>
  <si>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</si>
  <si>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</si>
  <si>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</si>
  <si>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</si>
  <si>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</si>
  <si>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</si>
  <si>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</si>
  <si>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</si>
  <si>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</si>
  <si>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</si>
  <si>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</si>
  <si>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</si>
  <si>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</si>
  <si>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</si>
  <si>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</si>
  <si>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</si>
  <si>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</si>
  <si>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</si>
  <si>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</si>
  <si>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</si>
  <si>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</si>
  <si>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</si>
  <si>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</si>
  <si>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</si>
  <si>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</si>
  <si>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</si>
  <si>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</si>
  <si>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</si>
  <si>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</si>
  <si>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</si>
  <si>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</si>
  <si>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</si>
  <si>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</si>
  <si>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r>
      <t xml:space="preserve">Pagado </t>
    </r>
    <r>
      <rPr>
        <b/>
        <vertAlign val="superscript"/>
        <sz val="8"/>
        <color theme="0"/>
        <rFont val="Arial"/>
        <family val="2"/>
      </rPr>
      <t>3</t>
    </r>
  </si>
  <si>
    <t>I. Ingresos Presupuestarios (I=1+2)</t>
  </si>
  <si>
    <t>II. Egresos Presupuestarios (II=3+4)</t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</si>
  <si>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</si>
  <si>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</si>
  <si>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</si>
  <si>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</si>
  <si>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</si>
  <si>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</si>
  <si>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</si>
  <si>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</si>
  <si>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</si>
  <si>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</si>
  <si>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Relación de Bienes Muebles que Componen el Patrimonio</t>
  </si>
  <si>
    <t>Código</t>
  </si>
  <si>
    <t>Descripción del Bien Mueble</t>
  </si>
  <si>
    <t>Valor en libros</t>
  </si>
  <si>
    <t>Relación de Bienes Inmuebles que Componen el Patrimonio</t>
  </si>
  <si>
    <t>Descripción del Bien Inmueble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</si>
  <si>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</si>
  <si>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</si>
  <si>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</si>
  <si>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</si>
  <si>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</si>
  <si>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r>
      <t xml:space="preserve">     1. Ingresos del Gobierno de la Entidad Federativa </t>
    </r>
    <r>
      <rPr>
        <vertAlign val="superscript"/>
        <sz val="8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</si>
  <si>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8"/>
        <color theme="1"/>
        <rFont val="Arial"/>
        <family val="2"/>
      </rPr>
      <t>1</t>
    </r>
  </si>
  <si>
    <r>
      <t xml:space="preserve">        3. Egresos del Gobierno de la Entidad Federativa </t>
    </r>
    <r>
      <rPr>
        <vertAlign val="superscript"/>
        <sz val="8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</si>
  <si>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8"/>
        <color theme="1"/>
        <rFont val="Arial"/>
        <family val="2"/>
      </rPr>
      <t>2</t>
    </r>
  </si>
  <si>
    <t>Otros Orígenes de Financiamiento</t>
  </si>
  <si>
    <t>Otras Aplicaciones de Financiamiento</t>
  </si>
  <si>
    <t>Ingresos excedentes¹</t>
  </si>
  <si>
    <t xml:space="preserve">Estado de Variación en la Hacienda Pública  </t>
  </si>
  <si>
    <t>Cuenta  Pública 2016</t>
  </si>
  <si>
    <t>Cuenta Pública 2016</t>
  </si>
  <si>
    <t>Del 1 de enero al 31 de diciembre de 2016</t>
  </si>
  <si>
    <t>Cambios en la Hacienda Pública/Patrimonio Neto del Ejercicio 2016</t>
  </si>
  <si>
    <t>Saldo Neto en la Hacienda Pública / Patrimonio 2016</t>
  </si>
  <si>
    <t>Del 1 de enero al 31 de diciembre 2016</t>
  </si>
  <si>
    <t>Del 1 de enero al 31 de diciembre de 2016 y 2015</t>
  </si>
  <si>
    <t>Al 31 de diciembre de 2016 y 2015</t>
  </si>
  <si>
    <t>Hacienda Pública/Patrimonio Neto Final del Ejercicio 2015</t>
  </si>
  <si>
    <t>Egresos por Programas y Proyectos</t>
  </si>
  <si>
    <t>Clave</t>
  </si>
  <si>
    <t>Descripción</t>
  </si>
  <si>
    <t>Presupuesto Programado</t>
  </si>
  <si>
    <t>Eficiencia del Ejercicio</t>
  </si>
  <si>
    <t>Clasificación por Objeto del Gasto (Capítulo y Concepto)</t>
  </si>
  <si>
    <t>Pasivos Contingentes</t>
  </si>
  <si>
    <t>Al 31 de diciembre de 2016</t>
  </si>
  <si>
    <t>Indicadores de Resultados</t>
  </si>
  <si>
    <t>Relación de Esquemas Bursátiles y de Coberturas Financieras</t>
  </si>
  <si>
    <t xml:space="preserve">Al 31 de diciembre de 2016 </t>
  </si>
  <si>
    <t>Egresos por Programas y Proyectos de Inversión</t>
  </si>
  <si>
    <t>UNIVERSIDAD TECNOLÓGICA DE CALVILLO</t>
  </si>
  <si>
    <t>UNIVERSIDAD TECNÓLOGICA DE CALVILLO</t>
  </si>
  <si>
    <t>BANORTE</t>
  </si>
  <si>
    <t>0277676881</t>
  </si>
  <si>
    <t>0268021078</t>
  </si>
  <si>
    <t>FAM 2014</t>
  </si>
  <si>
    <t>SUBSIDIO FEDERAL 2016</t>
  </si>
  <si>
    <t>0451801698</t>
  </si>
  <si>
    <t>FAM 2016</t>
  </si>
  <si>
    <t>0461459098</t>
  </si>
  <si>
    <t>PRODEP</t>
  </si>
  <si>
    <t>0461459100</t>
  </si>
  <si>
    <t>Ente Público: UNIVERSIDAD TECNOLÓGICA DE CALVILLO</t>
  </si>
  <si>
    <t>Lic. Ma. Del Pilar Martínez Velasco</t>
  </si>
  <si>
    <t>Rectora</t>
  </si>
  <si>
    <t>L.C.P. José Guadalupe Contreras Ruiz</t>
  </si>
  <si>
    <t>Director de Administración y Finanzas</t>
  </si>
  <si>
    <t>RECTORIA</t>
  </si>
  <si>
    <t>BIBLIOTECA</t>
  </si>
  <si>
    <t>ENFERMERIA</t>
  </si>
  <si>
    <t>VINCULACION</t>
  </si>
  <si>
    <t>DEPARTAMENTO JURIDICO</t>
  </si>
  <si>
    <t>DEPARTAMENTO DE PLANEACION</t>
  </si>
  <si>
    <t>DIRECCION DE ADMINISTRACION Y FINANZAS</t>
  </si>
  <si>
    <t>SERVICIOS GENERALES</t>
  </si>
  <si>
    <t>SOPORTE TECNICO</t>
  </si>
  <si>
    <t>SERVICIOS ESCOLARES</t>
  </si>
  <si>
    <t>DEPARTAMENTO ACADEMICO</t>
  </si>
  <si>
    <t>NO APLICA</t>
  </si>
  <si>
    <t>Lic. Ma. Del Pilar Martinez Velasco</t>
  </si>
  <si>
    <t>Director de Administracion y Finanzas</t>
  </si>
  <si>
    <t>Ente Público: UNIVERSIDAD TECNOLOGICA DE CALVILLO</t>
  </si>
  <si>
    <t>Ente Público:                 UNIVERSIDAD TECNOLÓGICA DE CALVILLO</t>
  </si>
  <si>
    <t>Ente Público:  UNIVERSIDAD TECNOLÓGICA DE CALVILLO</t>
  </si>
  <si>
    <t>L.C.P. José Guadalupe Contreras Ruíz</t>
  </si>
  <si>
    <t>Educación Superior</t>
  </si>
  <si>
    <t>SUBSIDIO FEDERAL</t>
  </si>
  <si>
    <t>SILLA ACOJINADA TUBULAR CROMADO</t>
  </si>
  <si>
    <t>SILLA ACOJINADA TUBULAR NEGRO</t>
  </si>
  <si>
    <t>SILLA VERDE</t>
  </si>
  <si>
    <t>SILLA ANTIESTATICA</t>
  </si>
  <si>
    <t>SILLA DE RUEDAS</t>
  </si>
  <si>
    <t>PUPITRE MESA BANCO</t>
  </si>
  <si>
    <t>SILLA PARA CAFETERIA</t>
  </si>
  <si>
    <t>PUPITRE TIPO CAPRI CON PISTON</t>
  </si>
  <si>
    <t>MESA BINARIA, MELAMINA COLOR GRIS</t>
  </si>
  <si>
    <t>MESA CON PORTATECLADOS, MELAMINA COLOR GRIS</t>
  </si>
  <si>
    <t>MESA CON RUEDAS, MELAMINA COLOR GRIS</t>
  </si>
  <si>
    <t>MESA PARA MAESTROS, MELAMINA COLOR GRIS</t>
  </si>
  <si>
    <t>MESA PARA MAESTROS, MELAMINA COLOR NEGRO</t>
  </si>
  <si>
    <t>MESA AUXILIAR</t>
  </si>
  <si>
    <t>MESA DE COMPUTACION MELAMINA COLOR BLANCO, LARGA</t>
  </si>
  <si>
    <t>MESA DE COMPUTACION MELAMINA COLOR BLANCO, CHICA</t>
  </si>
  <si>
    <t>MESA DE COMPUTACION MELAMINA COLOR NEGRO</t>
  </si>
  <si>
    <t>MESA PARA CAFETERIA, MELAMINA COLOR NARANJA</t>
  </si>
  <si>
    <t>MESA DE CENTRO</t>
  </si>
  <si>
    <t>MESA INDUSTRIAL, MELAMINA COLOR BLANCO</t>
  </si>
  <si>
    <t>SILLON EJECUTIVO</t>
  </si>
  <si>
    <t>SILLA EJECUTIVA</t>
  </si>
  <si>
    <t>SILLA SECRETARIAL</t>
  </si>
  <si>
    <t>SILLON TAPIZ NEGRO</t>
  </si>
  <si>
    <t>SILLON VINIL CHOCOLATE</t>
  </si>
  <si>
    <t>SILLON VINIL NEGRO</t>
  </si>
  <si>
    <t>SILLON LOVE SEAT VINI CHOCOLATE</t>
  </si>
  <si>
    <t>SILLON LOVE SEAT VINIPIEL CHOCOLATE</t>
  </si>
  <si>
    <t>SILLON LOVE SEAT VINI NEGRO</t>
  </si>
  <si>
    <t>SOFA VIVIL CHOCOLATE</t>
  </si>
  <si>
    <t>SOFA VINIL NEGRO</t>
  </si>
  <si>
    <t>SILLON TABURETE VIVIL CHOCOLATE</t>
  </si>
  <si>
    <t>ARCHIVERO DE MANERA COLOR CEREZO</t>
  </si>
  <si>
    <t>ARCHIVERO DE METAL</t>
  </si>
  <si>
    <t>LIBRERO DE METAL SENCILLO</t>
  </si>
  <si>
    <t>LIBRERO DE METAL DOBLE</t>
  </si>
  <si>
    <t>LIBRERO DE MADERA</t>
  </si>
  <si>
    <t>MODULO INDIVIDUAL DE TRABAJO</t>
  </si>
  <si>
    <t>MODULO DE ESCRITOTIO EJECUTIVO</t>
  </si>
  <si>
    <t>MODULO PARA TV</t>
  </si>
  <si>
    <t>MOSTRADOR DE MADERA</t>
  </si>
  <si>
    <t>COMPUTADORA CPU</t>
  </si>
  <si>
    <t>COMPUTADORA  MONITOR</t>
  </si>
  <si>
    <t>MONITOR CRT</t>
  </si>
  <si>
    <t>COMPUTADORA / LAPTOP</t>
  </si>
  <si>
    <t>COMPUTADORA / ALL IN ONE</t>
  </si>
  <si>
    <t>EQUIPO ELECTRONICO / UPS</t>
  </si>
  <si>
    <t>CAMARA DE VIDEO</t>
  </si>
  <si>
    <t>EQUIPO ELECTRONICO / TELEFONO</t>
  </si>
  <si>
    <t>EQUIPO ELECTRONICO / REGULADOR DE VOLTAJE</t>
  </si>
  <si>
    <t>EQUIPO ELECTRONICO / RADIOGRABADORA</t>
  </si>
  <si>
    <t>EQUIPO ELECTRONICO MICROFONO UNIDIRECCIONAL</t>
  </si>
  <si>
    <t>SISTEMA DE DOS MICROFONO INALAMBRICOS</t>
  </si>
  <si>
    <t>BAFLE APLIFICADO 15 3200w</t>
  </si>
  <si>
    <t>BOCINA</t>
  </si>
  <si>
    <t>RELOJ CHECADOR</t>
  </si>
  <si>
    <t>RELOJ</t>
  </si>
  <si>
    <t>CAMARA FOROGRAFICA</t>
  </si>
  <si>
    <t>CAJA REGISTRADORA</t>
  </si>
  <si>
    <t>RADIOS DE INTERCOMUNICACION</t>
  </si>
  <si>
    <t>IMPRESORA MULTIFUNCIONAL</t>
  </si>
  <si>
    <t>IMPRESORA BLANCO/NEGRO</t>
  </si>
  <si>
    <t>IMPRESORA/COLOR</t>
  </si>
  <si>
    <t>IMPRESORA DE TARJETAS QUICKCARD</t>
  </si>
  <si>
    <t>IMPRESORA DE ETIQUETAS</t>
  </si>
  <si>
    <t>IMPRESORA / FAX</t>
  </si>
  <si>
    <t>DISCO DURO EXTERNO</t>
  </si>
  <si>
    <t>JUEGO 2 BOCINAS</t>
  </si>
  <si>
    <t>BOCINAS 2.1</t>
  </si>
  <si>
    <t>SWITCH KVM</t>
  </si>
  <si>
    <t>POE INJECTOR</t>
  </si>
  <si>
    <t>PROYECTOR DE PANTALLA</t>
  </si>
  <si>
    <t>IPAD MINI 4</t>
  </si>
  <si>
    <t>GRABADORA DVD EXTERNO</t>
  </si>
  <si>
    <t>LECTOR DE CODIGO DE BARRAS</t>
  </si>
  <si>
    <t>TELEVISOR PLASMA</t>
  </si>
  <si>
    <t>TELEVISOR LED SMART TV</t>
  </si>
  <si>
    <t>TELEVISOR CRT</t>
  </si>
  <si>
    <t>PINTARRON</t>
  </si>
  <si>
    <t>CORCHO</t>
  </si>
  <si>
    <t>PINTARRON CON CORCHO</t>
  </si>
  <si>
    <t>CORCHO MOVIL</t>
  </si>
  <si>
    <t>PINTARRON MOVIL</t>
  </si>
  <si>
    <t>PIZZARON INTERACTIVO</t>
  </si>
  <si>
    <t>ESCRITORIO DE MADERA</t>
  </si>
  <si>
    <t xml:space="preserve">LLAVE DE CRUZ PARA BIRLOS DE 18" EN ACERO </t>
  </si>
  <si>
    <t>DESTORNILLADOR ELÉCTRICO INALÁMBRICO DE 4.8 VOLTIOS</t>
  </si>
  <si>
    <t>PINZA DE PONCHADO DE IMPACTO JACK</t>
  </si>
  <si>
    <t>BOMBA PARA INFLAR / COLOR AMARILLO</t>
  </si>
  <si>
    <t>GATO HIDRAULICO DE PATIN DE 2.5 TONELADAS, ELEVACIÓN RÁPIDA</t>
  </si>
  <si>
    <t>ROTOMARTILLO DE 1/2" INDUSTRIAL 650W</t>
  </si>
  <si>
    <t>ASPIRADORA HEAVY DUTY</t>
  </si>
  <si>
    <t>EXTINTOR</t>
  </si>
  <si>
    <t>REFRIGERADOR</t>
  </si>
  <si>
    <t>DESPACHADOR DE AGUA</t>
  </si>
  <si>
    <t>VENTILADOR DE TECHO</t>
  </si>
  <si>
    <t>VENTILADOR DE PEDESTAL</t>
  </si>
  <si>
    <t>VENTILADOR DE TORRE</t>
  </si>
  <si>
    <t>DETECTOR DE BILLETES FALSOS</t>
  </si>
  <si>
    <t>CAFETERA</t>
  </si>
  <si>
    <t>MULTICONTACTOS SUPRESOR 1350</t>
  </si>
  <si>
    <t>BARRA MULTICONTACTOS</t>
  </si>
  <si>
    <t>HORNO DE MICROONDAS</t>
  </si>
  <si>
    <t>CAMA RECLINABLE / ENFERMERIA</t>
  </si>
  <si>
    <t>BOTIQUIN DE PARED</t>
  </si>
  <si>
    <t>BASCULA</t>
  </si>
  <si>
    <t>LAMPARA DE PISO</t>
  </si>
  <si>
    <t>BOTIQUIN DE METAL</t>
  </si>
  <si>
    <t>SOPORTE PARA PROYECTOR</t>
  </si>
  <si>
    <t>SOPORTE PARA TV</t>
  </si>
  <si>
    <t>CAJA FUERTE</t>
  </si>
  <si>
    <t>PODIUM DE MADERA</t>
  </si>
  <si>
    <t>PODIUM DE ACRILICO</t>
  </si>
  <si>
    <t>PANTALLA DE PROYECCION</t>
  </si>
  <si>
    <t>STANTE</t>
  </si>
  <si>
    <t>CARRITO PARA LIBROS</t>
  </si>
  <si>
    <t>LOCKERS</t>
  </si>
  <si>
    <t>GABINETE DOS PUERTAS</t>
  </si>
  <si>
    <t>GUILLOTINA</t>
  </si>
  <si>
    <t>CENICERO CILINDRICO</t>
  </si>
  <si>
    <t>ASTA BANDERA</t>
  </si>
  <si>
    <t>MALETIN PARA LAPTOP</t>
  </si>
  <si>
    <t>ENGARGOLADORA</t>
  </si>
  <si>
    <t>ACCES POINT</t>
  </si>
  <si>
    <t>SWITCH</t>
  </si>
  <si>
    <t>SERVIDOR  DELL</t>
  </si>
  <si>
    <t>SERVIDOR  LANIX</t>
  </si>
  <si>
    <t>SERVIDOR  HP</t>
  </si>
  <si>
    <t>TEST PROBADOR + MEDIDOR DE LONGITUD DE CABLE</t>
  </si>
  <si>
    <t>BARRA MULTICONTACTOS HORIZONTAL PARA RACK</t>
  </si>
  <si>
    <t>PATCH PANEL, 24 PORTS, RJ45, 19"</t>
  </si>
  <si>
    <t>BANDEJA PARA FIBRA OPTICA</t>
  </si>
  <si>
    <t>RACK CON ORGANIZADOR DE CABLES</t>
  </si>
  <si>
    <t>WIRELESS ROUTER</t>
  </si>
  <si>
    <t>A.A. MINISPLIT CON CONTROL INCLUYE CONDENSADORA</t>
  </si>
  <si>
    <t>UNIDAD DE AA. MULTISPLIT</t>
  </si>
  <si>
    <t>DIGITAL VIDEO RECORDER / VIDEO VIGILANCIA</t>
  </si>
  <si>
    <t>CAMARA DE VIDEOVIGILANCIA</t>
  </si>
  <si>
    <t>DETECTOR DE HUMO</t>
  </si>
  <si>
    <t>SENSOR DE PRESENCIA</t>
  </si>
  <si>
    <t>MODULO DE SENSOR QS</t>
  </si>
  <si>
    <t>ANAQUEL DE METAL COLOR GRIS</t>
  </si>
  <si>
    <t>ANAQUEL DE METAL COLOR NEGRO</t>
  </si>
  <si>
    <t>DRON CON CAMARA</t>
  </si>
  <si>
    <t>CREDENZA DE MADERA COLOR CEREZO (BASE)</t>
  </si>
  <si>
    <t>CREDENZA DE MADERA COLOR CEREZO (SOBREPONER)</t>
  </si>
  <si>
    <t>PARARRAYO TIPO DIPOCO CORONA</t>
  </si>
  <si>
    <t>BANCAS METALICAS COLOR GRIS</t>
  </si>
  <si>
    <t>BANCAS DE ACERO INOXIDABLE</t>
  </si>
  <si>
    <t>MACETA DE ACERO INOXIDABLE</t>
  </si>
  <si>
    <t>BUTACA TELA COLOR ROJO CON  PALETA ABATIBLE</t>
  </si>
  <si>
    <t>CENTRO MECANIZADO VERTICAL CNC</t>
  </si>
  <si>
    <t>NISSAN URVAN</t>
  </si>
  <si>
    <t>NISSAN TSURU VAGONETA</t>
  </si>
  <si>
    <t>NISSAN VERSA</t>
  </si>
  <si>
    <t>NISSAN NV350 URBAN</t>
  </si>
  <si>
    <t>NISSAN MARCH SENSE</t>
  </si>
  <si>
    <t>NISSAN PICKUP NP300</t>
  </si>
  <si>
    <t>TERRENO CUENTA 300-08285</t>
  </si>
  <si>
    <t>TERRENO CUENTA 300-08286</t>
  </si>
  <si>
    <t>TERRENO CUENTA 300-11257</t>
  </si>
  <si>
    <t>* Valor catastral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</si>
</sst>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General_)"/>
    <numFmt numFmtId="165" formatCode="0_ ;\-0\ "/>
    <numFmt numFmtId="166" formatCode="#,##0_ ;\-#,##0\ "/>
    <numFmt numFmtId="167" formatCode="_-* #,##0_-;\-* #,##0_-;_-* &quot;-&quot;??_-;_-@_-"/>
  </numFmts>
  <fonts count="51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rgb="FF000000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rgb="FF000000"/>
      <name val="Arial"/>
      <family val="2"/>
    </font>
    <font>
      <b/>
      <sz val="12"/>
      <color rgb="FFFF0000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vertAlign val="superscript"/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b/>
      <sz val="11"/>
      <name val="Arial"/>
      <family val="2"/>
    </font>
    <font>
      <sz val="7"/>
      <color theme="1"/>
      <name val="Arial"/>
      <family val="2"/>
    </font>
    <font>
      <b/>
      <sz val="7"/>
      <name val="Arial"/>
      <family val="2"/>
    </font>
    <font>
      <b/>
      <sz val="7"/>
      <color theme="0"/>
      <name val="Arial"/>
      <family val="2"/>
    </font>
    <font>
      <b/>
      <i/>
      <sz val="9"/>
      <name val="Arial"/>
      <family val="2"/>
    </font>
    <font>
      <b/>
      <sz val="7"/>
      <color theme="1"/>
      <name val="Arial"/>
      <family val="2"/>
    </font>
    <font>
      <sz val="36"/>
      <color theme="0"/>
      <name val="Arial"/>
      <family val="2"/>
    </font>
    <font>
      <i/>
      <sz val="9"/>
      <name val="Arial"/>
      <family val="2"/>
    </font>
    <font>
      <sz val="9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sz val="16"/>
      <color rgb="FFFF0000"/>
      <name val="Arial"/>
      <family val="2"/>
    </font>
    <font>
      <sz val="22"/>
      <color rgb="FFFF0000"/>
      <name val="Arial"/>
      <family val="2"/>
    </font>
    <font>
      <b/>
      <sz val="9"/>
      <color theme="1" tint="0.34998626667073579"/>
      <name val="Arial"/>
      <family val="2"/>
    </font>
    <font>
      <sz val="14"/>
      <color rgb="FFFF0000"/>
      <name val="Arial"/>
      <family val="2"/>
    </font>
    <font>
      <i/>
      <sz val="9"/>
      <color theme="1"/>
      <name val="Arial"/>
      <family val="2"/>
    </font>
    <font>
      <sz val="10"/>
      <color indexed="8"/>
      <name val="Arial"/>
      <family val="2"/>
    </font>
    <font>
      <b/>
      <sz val="7"/>
      <color indexed="8"/>
      <name val="Arial"/>
      <family val="2"/>
    </font>
    <font>
      <sz val="6"/>
      <color indexed="8"/>
      <name val="Arial"/>
      <family val="2"/>
    </font>
    <font>
      <b/>
      <sz val="6"/>
      <color indexed="8"/>
      <name val="Arial"/>
      <family val="2"/>
    </font>
    <font>
      <sz val="36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164" fontId="3" fillId="0" borderId="0"/>
    <xf numFmtId="43" fontId="7" fillId="0" borderId="0" applyFont="0" applyFill="0" applyBorder="0" applyAlignment="0" applyProtection="0"/>
    <xf numFmtId="0" fontId="3" fillId="0" borderId="0"/>
    <xf numFmtId="0" fontId="7" fillId="0" borderId="0"/>
    <xf numFmtId="43" fontId="13" fillId="0" borderId="0" applyFont="0" applyFill="0" applyBorder="0" applyAlignment="0" applyProtection="0"/>
    <xf numFmtId="0" fontId="44" fillId="0" borderId="0">
      <alignment vertical="top"/>
    </xf>
    <xf numFmtId="9" fontId="44" fillId="0" borderId="0" applyFont="0" applyFill="0" applyBorder="0" applyAlignment="0" applyProtection="0">
      <alignment vertical="top"/>
    </xf>
  </cellStyleXfs>
  <cellXfs count="707">
    <xf numFmtId="0" fontId="0" fillId="0" borderId="0" xfId="0"/>
    <xf numFmtId="165" fontId="2" fillId="2" borderId="0" xfId="2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top"/>
    </xf>
    <xf numFmtId="3" fontId="1" fillId="3" borderId="0" xfId="2" applyNumberFormat="1" applyFont="1" applyFill="1" applyBorder="1" applyAlignment="1">
      <alignment vertical="top"/>
    </xf>
    <xf numFmtId="0" fontId="9" fillId="3" borderId="0" xfId="0" applyFont="1" applyFill="1" applyBorder="1" applyAlignment="1">
      <alignment vertical="top"/>
    </xf>
    <xf numFmtId="0" fontId="1" fillId="4" borderId="0" xfId="0" applyFont="1" applyFill="1" applyBorder="1" applyAlignment="1">
      <alignment horizontal="right"/>
    </xf>
    <xf numFmtId="0" fontId="5" fillId="2" borderId="0" xfId="3" applyFont="1" applyFill="1" applyBorder="1" applyAlignment="1">
      <alignment horizontal="center" vertical="center"/>
    </xf>
    <xf numFmtId="0" fontId="0" fillId="0" borderId="0" xfId="0" applyFill="1"/>
    <xf numFmtId="3" fontId="1" fillId="5" borderId="0" xfId="0" applyNumberFormat="1" applyFont="1" applyFill="1" applyBorder="1" applyAlignment="1" applyProtection="1">
      <alignment vertical="top"/>
      <protection locked="0"/>
    </xf>
    <xf numFmtId="3" fontId="4" fillId="5" borderId="14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vertical="top"/>
    </xf>
    <xf numFmtId="3" fontId="4" fillId="5" borderId="0" xfId="0" applyNumberFormat="1" applyFont="1" applyFill="1" applyBorder="1" applyAlignment="1" applyProtection="1">
      <alignment horizontal="right" vertical="top"/>
    </xf>
    <xf numFmtId="3" fontId="1" fillId="6" borderId="0" xfId="2" applyNumberFormat="1" applyFont="1" applyFill="1" applyBorder="1" applyAlignment="1" applyProtection="1">
      <alignment horizontal="right" vertical="top" wrapText="1"/>
    </xf>
    <xf numFmtId="0" fontId="8" fillId="0" borderId="0" xfId="0" applyFont="1" applyAlignment="1">
      <alignment wrapText="1"/>
    </xf>
    <xf numFmtId="14" fontId="8" fillId="0" borderId="0" xfId="0" applyNumberFormat="1" applyFont="1" applyAlignment="1">
      <alignment wrapText="1"/>
    </xf>
    <xf numFmtId="0" fontId="10" fillId="0" borderId="0" xfId="0" applyFont="1" applyFill="1"/>
    <xf numFmtId="0" fontId="8" fillId="4" borderId="0" xfId="0" applyFont="1" applyFill="1"/>
    <xf numFmtId="0" fontId="8" fillId="0" borderId="0" xfId="0" applyFont="1"/>
    <xf numFmtId="0" fontId="9" fillId="4" borderId="0" xfId="4" applyFont="1" applyFill="1"/>
    <xf numFmtId="0" fontId="9" fillId="4" borderId="0" xfId="4" applyFont="1" applyFill="1" applyAlignment="1"/>
    <xf numFmtId="0" fontId="8" fillId="4" borderId="0" xfId="4" applyFont="1" applyFill="1"/>
    <xf numFmtId="0" fontId="11" fillId="4" borderId="11" xfId="4" applyFont="1" applyFill="1" applyBorder="1"/>
    <xf numFmtId="0" fontId="11" fillId="4" borderId="7" xfId="4" applyFont="1" applyFill="1" applyBorder="1"/>
    <xf numFmtId="0" fontId="11" fillId="4" borderId="8" xfId="4" applyFont="1" applyFill="1" applyBorder="1"/>
    <xf numFmtId="0" fontId="11" fillId="4" borderId="1" xfId="4" applyFont="1" applyFill="1" applyBorder="1" applyAlignment="1">
      <alignment horizontal="center" vertical="center"/>
    </xf>
    <xf numFmtId="0" fontId="14" fillId="4" borderId="0" xfId="4" applyFont="1" applyFill="1"/>
    <xf numFmtId="0" fontId="11" fillId="4" borderId="3" xfId="4" applyFont="1" applyFill="1" applyBorder="1" applyAlignment="1">
      <alignment horizontal="center" vertical="center"/>
    </xf>
    <xf numFmtId="0" fontId="11" fillId="4" borderId="4" xfId="4" applyFont="1" applyFill="1" applyBorder="1" applyAlignment="1">
      <alignment horizontal="center" vertical="center"/>
    </xf>
    <xf numFmtId="0" fontId="11" fillId="4" borderId="5" xfId="4" applyFont="1" applyFill="1" applyBorder="1" applyAlignment="1">
      <alignment wrapText="1"/>
    </xf>
    <xf numFmtId="0" fontId="14" fillId="4" borderId="9" xfId="4" applyFont="1" applyFill="1" applyBorder="1" applyAlignment="1">
      <alignment horizontal="centerContinuous"/>
    </xf>
    <xf numFmtId="0" fontId="14" fillId="4" borderId="6" xfId="4" applyFont="1" applyFill="1" applyBorder="1" applyAlignment="1">
      <alignment horizontal="centerContinuous"/>
    </xf>
    <xf numFmtId="0" fontId="14" fillId="4" borderId="10" xfId="4" applyFont="1" applyFill="1" applyBorder="1" applyAlignment="1">
      <alignment horizontal="left" wrapText="1"/>
    </xf>
    <xf numFmtId="0" fontId="1" fillId="4" borderId="7" xfId="0" applyFont="1" applyFill="1" applyBorder="1" applyAlignment="1">
      <alignment vertical="top" wrapText="1"/>
    </xf>
    <xf numFmtId="0" fontId="14" fillId="4" borderId="1" xfId="4" applyFont="1" applyFill="1" applyBorder="1" applyAlignment="1">
      <alignment horizontal="left"/>
    </xf>
    <xf numFmtId="0" fontId="14" fillId="4" borderId="0" xfId="4" applyFont="1" applyFill="1" applyBorder="1" applyAlignment="1">
      <alignment horizontal="left"/>
    </xf>
    <xf numFmtId="0" fontId="12" fillId="4" borderId="2" xfId="0" applyFont="1" applyFill="1" applyBorder="1" applyAlignment="1">
      <alignment vertical="center" wrapText="1"/>
    </xf>
    <xf numFmtId="0" fontId="14" fillId="4" borderId="1" xfId="4" applyFont="1" applyFill="1" applyBorder="1" applyAlignment="1">
      <alignment horizontal="center" vertical="center"/>
    </xf>
    <xf numFmtId="0" fontId="9" fillId="4" borderId="0" xfId="0" applyFont="1" applyFill="1"/>
    <xf numFmtId="0" fontId="9" fillId="0" borderId="0" xfId="0" applyFont="1"/>
    <xf numFmtId="0" fontId="11" fillId="4" borderId="0" xfId="4" applyFont="1" applyFill="1" applyBorder="1" applyAlignment="1">
      <alignment horizontal="center" vertical="center"/>
    </xf>
    <xf numFmtId="0" fontId="14" fillId="4" borderId="10" xfId="4" applyFont="1" applyFill="1" applyBorder="1" applyAlignment="1">
      <alignment horizontal="left" wrapText="1" indent="1"/>
    </xf>
    <xf numFmtId="0" fontId="8" fillId="4" borderId="2" xfId="0" applyFont="1" applyFill="1" applyBorder="1"/>
    <xf numFmtId="0" fontId="8" fillId="4" borderId="0" xfId="0" applyFont="1" applyFill="1" applyBorder="1"/>
    <xf numFmtId="0" fontId="9" fillId="4" borderId="0" xfId="0" applyFont="1" applyFill="1" applyBorder="1"/>
    <xf numFmtId="0" fontId="9" fillId="4" borderId="2" xfId="0" applyFont="1" applyFill="1" applyBorder="1"/>
    <xf numFmtId="0" fontId="0" fillId="4" borderId="0" xfId="0" applyFill="1"/>
    <xf numFmtId="0" fontId="8" fillId="4" borderId="1" xfId="0" applyFont="1" applyFill="1" applyBorder="1" applyAlignment="1">
      <alignment horizontal="justify" vertical="center" wrapText="1"/>
    </xf>
    <xf numFmtId="0" fontId="8" fillId="4" borderId="2" xfId="0" applyFont="1" applyFill="1" applyBorder="1" applyAlignment="1">
      <alignment horizontal="justify" vertical="center" wrapText="1"/>
    </xf>
    <xf numFmtId="0" fontId="8" fillId="4" borderId="18" xfId="0" applyFont="1" applyFill="1" applyBorder="1" applyAlignment="1">
      <alignment horizontal="justify" vertical="center" wrapText="1"/>
    </xf>
    <xf numFmtId="0" fontId="8" fillId="4" borderId="1" xfId="0" applyFont="1" applyFill="1" applyBorder="1" applyAlignment="1">
      <alignment horizontal="justify" vertical="top" wrapText="1"/>
    </xf>
    <xf numFmtId="0" fontId="8" fillId="4" borderId="2" xfId="0" applyFont="1" applyFill="1" applyBorder="1" applyAlignment="1">
      <alignment horizontal="justify" vertical="top" wrapText="1"/>
    </xf>
    <xf numFmtId="0" fontId="8" fillId="4" borderId="3" xfId="0" applyFont="1" applyFill="1" applyBorder="1" applyAlignment="1">
      <alignment horizontal="justify" vertical="top" wrapText="1"/>
    </xf>
    <xf numFmtId="0" fontId="8" fillId="4" borderId="5" xfId="0" applyFont="1" applyFill="1" applyBorder="1" applyAlignment="1">
      <alignment horizontal="justify" vertical="top" wrapText="1"/>
    </xf>
    <xf numFmtId="0" fontId="15" fillId="4" borderId="0" xfId="0" applyFont="1" applyFill="1"/>
    <xf numFmtId="0" fontId="9" fillId="4" borderId="3" xfId="0" applyFont="1" applyFill="1" applyBorder="1" applyAlignment="1">
      <alignment horizontal="justify" vertical="top" wrapText="1"/>
    </xf>
    <xf numFmtId="0" fontId="9" fillId="4" borderId="5" xfId="0" applyFont="1" applyFill="1" applyBorder="1" applyAlignment="1">
      <alignment horizontal="justify" vertical="top" wrapText="1"/>
    </xf>
    <xf numFmtId="0" fontId="15" fillId="0" borderId="0" xfId="0" applyFont="1"/>
    <xf numFmtId="0" fontId="8" fillId="4" borderId="11" xfId="0" applyFont="1" applyFill="1" applyBorder="1" applyAlignment="1">
      <alignment horizontal="justify" vertical="center" wrapText="1"/>
    </xf>
    <xf numFmtId="0" fontId="8" fillId="4" borderId="8" xfId="0" applyFont="1" applyFill="1" applyBorder="1" applyAlignment="1">
      <alignment horizontal="justify" vertical="center" wrapText="1"/>
    </xf>
    <xf numFmtId="0" fontId="8" fillId="4" borderId="17" xfId="0" applyFont="1" applyFill="1" applyBorder="1" applyAlignment="1">
      <alignment horizontal="justify" vertical="center" wrapText="1"/>
    </xf>
    <xf numFmtId="0" fontId="9" fillId="4" borderId="2" xfId="0" applyFont="1" applyFill="1" applyBorder="1" applyAlignment="1">
      <alignment horizontal="justify" vertical="center" wrapText="1"/>
    </xf>
    <xf numFmtId="0" fontId="9" fillId="4" borderId="1" xfId="0" applyFont="1" applyFill="1" applyBorder="1" applyAlignment="1">
      <alignment horizontal="justify" vertical="center" wrapText="1"/>
    </xf>
    <xf numFmtId="0" fontId="9" fillId="4" borderId="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vertical="center" wrapText="1"/>
    </xf>
    <xf numFmtId="0" fontId="9" fillId="4" borderId="9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0" fillId="4" borderId="0" xfId="0" applyFill="1" applyAlignment="1">
      <alignment vertical="top"/>
    </xf>
    <xf numFmtId="0" fontId="0" fillId="0" borderId="0" xfId="0" applyAlignment="1">
      <alignment vertical="top"/>
    </xf>
    <xf numFmtId="0" fontId="8" fillId="4" borderId="1" xfId="0" applyFont="1" applyFill="1" applyBorder="1" applyAlignment="1">
      <alignment horizontal="left" vertical="top"/>
    </xf>
    <xf numFmtId="0" fontId="8" fillId="4" borderId="2" xfId="0" applyFont="1" applyFill="1" applyBorder="1" applyAlignment="1">
      <alignment horizontal="justify" vertical="top"/>
    </xf>
    <xf numFmtId="0" fontId="15" fillId="4" borderId="0" xfId="0" applyFont="1" applyFill="1" applyAlignment="1">
      <alignment vertical="top"/>
    </xf>
    <xf numFmtId="0" fontId="15" fillId="0" borderId="0" xfId="0" applyFont="1" applyAlignment="1">
      <alignment vertical="top"/>
    </xf>
    <xf numFmtId="0" fontId="8" fillId="4" borderId="3" xfId="0" applyFont="1" applyFill="1" applyBorder="1" applyAlignment="1">
      <alignment horizontal="left" vertical="top"/>
    </xf>
    <xf numFmtId="0" fontId="8" fillId="4" borderId="5" xfId="0" applyFont="1" applyFill="1" applyBorder="1" applyAlignment="1">
      <alignment vertical="top"/>
    </xf>
    <xf numFmtId="0" fontId="9" fillId="4" borderId="3" xfId="0" applyFont="1" applyFill="1" applyBorder="1" applyAlignment="1">
      <alignment horizontal="left" vertical="top"/>
    </xf>
    <xf numFmtId="0" fontId="9" fillId="4" borderId="5" xfId="0" applyFont="1" applyFill="1" applyBorder="1" applyAlignment="1">
      <alignment vertical="top"/>
    </xf>
    <xf numFmtId="0" fontId="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8" fillId="4" borderId="0" xfId="0" applyFont="1" applyFill="1" applyBorder="1" applyAlignment="1">
      <alignment horizontal="justify" vertical="center" wrapText="1"/>
    </xf>
    <xf numFmtId="0" fontId="8" fillId="4" borderId="3" xfId="0" applyFont="1" applyFill="1" applyBorder="1" applyAlignment="1">
      <alignment horizontal="justify" vertical="center" wrapText="1"/>
    </xf>
    <xf numFmtId="0" fontId="8" fillId="4" borderId="4" xfId="0" applyFont="1" applyFill="1" applyBorder="1" applyAlignment="1">
      <alignment horizontal="justify" vertical="center" wrapText="1"/>
    </xf>
    <xf numFmtId="0" fontId="8" fillId="4" borderId="5" xfId="0" applyFont="1" applyFill="1" applyBorder="1" applyAlignment="1">
      <alignment horizontal="justify" vertical="center" wrapText="1"/>
    </xf>
    <xf numFmtId="0" fontId="8" fillId="4" borderId="20" xfId="0" applyFont="1" applyFill="1" applyBorder="1" applyAlignment="1">
      <alignment horizontal="justify" vertical="center" wrapText="1"/>
    </xf>
    <xf numFmtId="0" fontId="9" fillId="4" borderId="21" xfId="0" applyFont="1" applyFill="1" applyBorder="1" applyAlignment="1">
      <alignment horizontal="justify" vertical="center" wrapText="1"/>
    </xf>
    <xf numFmtId="0" fontId="9" fillId="4" borderId="20" xfId="0" applyFont="1" applyFill="1" applyBorder="1" applyAlignment="1">
      <alignment horizontal="justify" vertical="center" wrapText="1"/>
    </xf>
    <xf numFmtId="0" fontId="21" fillId="4" borderId="0" xfId="0" applyFont="1" applyFill="1"/>
    <xf numFmtId="0" fontId="21" fillId="0" borderId="0" xfId="0" applyFont="1"/>
    <xf numFmtId="0" fontId="23" fillId="0" borderId="0" xfId="0" applyFont="1"/>
    <xf numFmtId="0" fontId="23" fillId="4" borderId="0" xfId="0" applyFont="1" applyFill="1"/>
    <xf numFmtId="0" fontId="8" fillId="4" borderId="16" xfId="0" applyFont="1" applyFill="1" applyBorder="1"/>
    <xf numFmtId="0" fontId="19" fillId="4" borderId="16" xfId="0" applyFont="1" applyFill="1" applyBorder="1"/>
    <xf numFmtId="0" fontId="8" fillId="4" borderId="16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right"/>
    </xf>
    <xf numFmtId="0" fontId="23" fillId="4" borderId="0" xfId="0" applyFont="1" applyFill="1" applyProtection="1"/>
    <xf numFmtId="0" fontId="2" fillId="4" borderId="0" xfId="0" applyFont="1" applyFill="1" applyBorder="1" applyAlignment="1" applyProtection="1">
      <alignment horizontal="right"/>
      <protection locked="0"/>
    </xf>
    <xf numFmtId="0" fontId="5" fillId="4" borderId="4" xfId="0" applyNumberFormat="1" applyFont="1" applyFill="1" applyBorder="1" applyAlignment="1" applyProtection="1">
      <protection locked="0"/>
    </xf>
    <xf numFmtId="0" fontId="5" fillId="4" borderId="0" xfId="0" applyNumberFormat="1" applyFont="1" applyFill="1" applyBorder="1" applyAlignment="1" applyProtection="1">
      <protection locked="0"/>
    </xf>
    <xf numFmtId="0" fontId="23" fillId="4" borderId="0" xfId="0" applyFont="1" applyFill="1" applyProtection="1">
      <protection locked="0"/>
    </xf>
    <xf numFmtId="0" fontId="23" fillId="4" borderId="0" xfId="0" applyFont="1" applyFill="1" applyBorder="1" applyProtection="1">
      <protection locked="0"/>
    </xf>
    <xf numFmtId="0" fontId="23" fillId="4" borderId="0" xfId="0" applyFont="1" applyFill="1" applyBorder="1" applyProtection="1"/>
    <xf numFmtId="0" fontId="23" fillId="4" borderId="1" xfId="0" applyFont="1" applyFill="1" applyBorder="1" applyAlignment="1" applyProtection="1">
      <protection locked="0"/>
    </xf>
    <xf numFmtId="0" fontId="2" fillId="4" borderId="0" xfId="3" applyFont="1" applyFill="1" applyBorder="1" applyAlignment="1" applyProtection="1">
      <alignment vertical="center"/>
      <protection locked="0"/>
    </xf>
    <xf numFmtId="0" fontId="23" fillId="0" borderId="2" xfId="0" applyFont="1" applyFill="1" applyBorder="1" applyAlignment="1" applyProtection="1">
      <protection locked="0"/>
    </xf>
    <xf numFmtId="0" fontId="5" fillId="4" borderId="1" xfId="0" applyFont="1" applyFill="1" applyBorder="1" applyAlignment="1" applyProtection="1">
      <alignment vertical="top"/>
      <protection locked="0"/>
    </xf>
    <xf numFmtId="0" fontId="5" fillId="4" borderId="0" xfId="0" applyFont="1" applyFill="1" applyBorder="1" applyAlignment="1" applyProtection="1">
      <alignment vertical="top"/>
      <protection locked="0"/>
    </xf>
    <xf numFmtId="0" fontId="5" fillId="4" borderId="18" xfId="0" applyFont="1" applyFill="1" applyBorder="1" applyAlignment="1" applyProtection="1">
      <alignment horizontal="left" vertical="top" wrapText="1"/>
      <protection locked="0"/>
    </xf>
    <xf numFmtId="3" fontId="5" fillId="4" borderId="0" xfId="2" applyNumberFormat="1" applyFont="1" applyFill="1" applyBorder="1" applyAlignment="1" applyProtection="1">
      <alignment horizontal="right" vertical="top"/>
      <protection locked="0"/>
    </xf>
    <xf numFmtId="0" fontId="23" fillId="4" borderId="2" xfId="0" applyFont="1" applyFill="1" applyBorder="1" applyAlignment="1" applyProtection="1">
      <alignment vertical="top"/>
      <protection locked="0"/>
    </xf>
    <xf numFmtId="0" fontId="5" fillId="4" borderId="1" xfId="0" applyFont="1" applyFill="1" applyBorder="1" applyAlignment="1" applyProtection="1">
      <alignment horizontal="center" vertical="top"/>
      <protection locked="0"/>
    </xf>
    <xf numFmtId="0" fontId="5" fillId="4" borderId="0" xfId="0" applyFont="1" applyFill="1" applyBorder="1" applyAlignment="1" applyProtection="1">
      <alignment horizontal="center" vertical="top"/>
      <protection locked="0"/>
    </xf>
    <xf numFmtId="0" fontId="28" fillId="4" borderId="3" xfId="0" applyFont="1" applyFill="1" applyBorder="1" applyAlignment="1" applyProtection="1">
      <alignment vertical="top"/>
      <protection locked="0"/>
    </xf>
    <xf numFmtId="0" fontId="28" fillId="4" borderId="4" xfId="0" applyFont="1" applyFill="1" applyBorder="1" applyAlignment="1" applyProtection="1">
      <alignment vertical="top"/>
      <protection locked="0"/>
    </xf>
    <xf numFmtId="0" fontId="28" fillId="4" borderId="19" xfId="0" applyFont="1" applyFill="1" applyBorder="1" applyAlignment="1" applyProtection="1">
      <alignment horizontal="left" vertical="top"/>
      <protection locked="0"/>
    </xf>
    <xf numFmtId="3" fontId="28" fillId="4" borderId="4" xfId="0" applyNumberFormat="1" applyFont="1" applyFill="1" applyBorder="1" applyAlignment="1" applyProtection="1">
      <alignment horizontal="right" vertical="top"/>
      <protection locked="0"/>
    </xf>
    <xf numFmtId="3" fontId="5" fillId="4" borderId="5" xfId="0" applyNumberFormat="1" applyFont="1" applyFill="1" applyBorder="1" applyAlignment="1" applyProtection="1">
      <alignment vertical="top"/>
      <protection locked="0"/>
    </xf>
    <xf numFmtId="0" fontId="5" fillId="4" borderId="0" xfId="0" applyFont="1" applyFill="1" applyAlignment="1" applyProtection="1">
      <alignment vertical="center"/>
      <protection locked="0"/>
    </xf>
    <xf numFmtId="0" fontId="5" fillId="4" borderId="0" xfId="0" applyFont="1" applyFill="1" applyAlignment="1" applyProtection="1">
      <alignment horizontal="right" vertical="top"/>
      <protection locked="0"/>
    </xf>
    <xf numFmtId="0" fontId="23" fillId="4" borderId="0" xfId="0" applyFont="1" applyFill="1" applyBorder="1" applyAlignment="1" applyProtection="1">
      <protection locked="0"/>
    </xf>
    <xf numFmtId="0" fontId="5" fillId="4" borderId="0" xfId="0" applyFont="1" applyFill="1" applyBorder="1" applyAlignment="1" applyProtection="1">
      <alignment vertical="top" wrapText="1"/>
      <protection locked="0"/>
    </xf>
    <xf numFmtId="0" fontId="2" fillId="4" borderId="4" xfId="0" applyNumberFormat="1" applyFont="1" applyFill="1" applyBorder="1" applyAlignment="1" applyProtection="1">
      <protection locked="0"/>
    </xf>
    <xf numFmtId="0" fontId="23" fillId="4" borderId="0" xfId="0" applyFont="1" applyFill="1" applyAlignment="1">
      <alignment vertical="top"/>
    </xf>
    <xf numFmtId="0" fontId="23" fillId="4" borderId="0" xfId="0" applyFont="1" applyFill="1" applyBorder="1"/>
    <xf numFmtId="0" fontId="23" fillId="4" borderId="0" xfId="0" applyFont="1" applyFill="1" applyBorder="1" applyAlignment="1">
      <alignment vertical="top"/>
    </xf>
    <xf numFmtId="0" fontId="29" fillId="4" borderId="0" xfId="0" applyFont="1" applyFill="1" applyBorder="1" applyAlignment="1">
      <alignment horizontal="right" vertical="top"/>
    </xf>
    <xf numFmtId="0" fontId="2" fillId="4" borderId="0" xfId="0" applyFont="1" applyFill="1" applyBorder="1" applyAlignment="1"/>
    <xf numFmtId="0" fontId="2" fillId="4" borderId="0" xfId="1" applyNumberFormat="1" applyFont="1" applyFill="1" applyBorder="1" applyAlignment="1">
      <alignment vertical="center"/>
    </xf>
    <xf numFmtId="0" fontId="2" fillId="4" borderId="0" xfId="1" applyNumberFormat="1" applyFont="1" applyFill="1" applyBorder="1" applyAlignment="1">
      <alignment horizontal="centerContinuous" vertical="center"/>
    </xf>
    <xf numFmtId="0" fontId="2" fillId="4" borderId="0" xfId="0" applyFont="1" applyFill="1" applyBorder="1" applyAlignment="1">
      <alignment horizontal="right"/>
    </xf>
    <xf numFmtId="0" fontId="30" fillId="4" borderId="0" xfId="1" applyNumberFormat="1" applyFont="1" applyFill="1" applyBorder="1" applyAlignment="1">
      <alignment horizontal="right" vertical="top"/>
    </xf>
    <xf numFmtId="0" fontId="25" fillId="4" borderId="0" xfId="0" applyFont="1" applyFill="1" applyAlignment="1">
      <alignment vertical="top"/>
    </xf>
    <xf numFmtId="0" fontId="25" fillId="4" borderId="0" xfId="0" applyFont="1" applyFill="1" applyBorder="1"/>
    <xf numFmtId="0" fontId="2" fillId="4" borderId="1" xfId="1" applyNumberFormat="1" applyFont="1" applyFill="1" applyBorder="1" applyAlignment="1">
      <alignment vertical="center"/>
    </xf>
    <xf numFmtId="0" fontId="23" fillId="4" borderId="2" xfId="0" applyFont="1" applyFill="1" applyBorder="1"/>
    <xf numFmtId="0" fontId="23" fillId="4" borderId="1" xfId="0" applyFont="1" applyFill="1" applyBorder="1" applyAlignment="1">
      <alignment vertical="top"/>
    </xf>
    <xf numFmtId="166" fontId="5" fillId="4" borderId="0" xfId="2" applyNumberFormat="1" applyFont="1" applyFill="1" applyBorder="1" applyAlignment="1">
      <alignment vertical="top"/>
    </xf>
    <xf numFmtId="0" fontId="5" fillId="4" borderId="0" xfId="0" applyFont="1" applyFill="1" applyBorder="1" applyAlignment="1">
      <alignment vertical="top"/>
    </xf>
    <xf numFmtId="0" fontId="2" fillId="4" borderId="0" xfId="0" applyFont="1" applyFill="1" applyBorder="1" applyAlignment="1">
      <alignment vertical="top"/>
    </xf>
    <xf numFmtId="0" fontId="2" fillId="4" borderId="0" xfId="0" applyFont="1" applyFill="1" applyBorder="1" applyAlignment="1">
      <alignment vertical="top" wrapText="1"/>
    </xf>
    <xf numFmtId="3" fontId="5" fillId="4" borderId="0" xfId="0" applyNumberFormat="1" applyFont="1" applyFill="1" applyBorder="1" applyAlignment="1">
      <alignment vertical="top"/>
    </xf>
    <xf numFmtId="3" fontId="2" fillId="4" borderId="0" xfId="0" applyNumberFormat="1" applyFont="1" applyFill="1" applyBorder="1" applyAlignment="1">
      <alignment vertical="top"/>
    </xf>
    <xf numFmtId="0" fontId="32" fillId="4" borderId="0" xfId="0" applyFont="1" applyFill="1" applyBorder="1" applyAlignment="1">
      <alignment vertical="top" wrapText="1"/>
    </xf>
    <xf numFmtId="0" fontId="32" fillId="4" borderId="0" xfId="0" applyFont="1" applyFill="1" applyBorder="1" applyAlignment="1">
      <alignment vertical="top"/>
    </xf>
    <xf numFmtId="3" fontId="5" fillId="4" borderId="0" xfId="0" applyNumberFormat="1" applyFont="1" applyFill="1" applyBorder="1" applyAlignment="1" applyProtection="1">
      <alignment vertical="top"/>
      <protection locked="0"/>
    </xf>
    <xf numFmtId="0" fontId="5" fillId="4" borderId="0" xfId="0" applyFont="1" applyFill="1" applyBorder="1" applyAlignment="1">
      <alignment vertical="top" wrapText="1"/>
    </xf>
    <xf numFmtId="0" fontId="5" fillId="4" borderId="0" xfId="0" applyFont="1" applyFill="1" applyBorder="1" applyAlignment="1">
      <alignment horizontal="left" vertical="top" wrapText="1"/>
    </xf>
    <xf numFmtId="3" fontId="5" fillId="4" borderId="0" xfId="2" applyNumberFormat="1" applyFont="1" applyFill="1" applyBorder="1" applyAlignment="1">
      <alignment vertical="top"/>
    </xf>
    <xf numFmtId="0" fontId="24" fillId="4" borderId="1" xfId="0" applyFont="1" applyFill="1" applyBorder="1" applyAlignment="1">
      <alignment vertical="top"/>
    </xf>
    <xf numFmtId="3" fontId="2" fillId="4" borderId="0" xfId="0" applyNumberFormat="1" applyFont="1" applyFill="1" applyBorder="1" applyAlignment="1" applyProtection="1">
      <alignment vertical="top"/>
    </xf>
    <xf numFmtId="0" fontId="33" fillId="4" borderId="0" xfId="0" applyFont="1" applyFill="1" applyBorder="1" applyAlignment="1">
      <alignment horizontal="right" vertical="top"/>
    </xf>
    <xf numFmtId="3" fontId="2" fillId="4" borderId="0" xfId="2" applyNumberFormat="1" applyFont="1" applyFill="1" applyBorder="1" applyAlignment="1">
      <alignment vertical="top"/>
    </xf>
    <xf numFmtId="0" fontId="2" fillId="4" borderId="0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vertical="top" wrapText="1"/>
    </xf>
    <xf numFmtId="0" fontId="2" fillId="4" borderId="0" xfId="0" applyFont="1" applyFill="1" applyBorder="1" applyAlignment="1">
      <alignment horizontal="left" vertical="top"/>
    </xf>
    <xf numFmtId="3" fontId="35" fillId="4" borderId="0" xfId="2" applyNumberFormat="1" applyFont="1" applyFill="1" applyBorder="1" applyAlignment="1">
      <alignment vertical="top"/>
    </xf>
    <xf numFmtId="0" fontId="5" fillId="4" borderId="0" xfId="0" applyFont="1" applyFill="1" applyBorder="1" applyAlignment="1">
      <alignment horizontal="left" vertical="top"/>
    </xf>
    <xf numFmtId="0" fontId="23" fillId="4" borderId="3" xfId="0" applyFont="1" applyFill="1" applyBorder="1" applyAlignment="1">
      <alignment vertical="top"/>
    </xf>
    <xf numFmtId="0" fontId="23" fillId="4" borderId="4" xfId="0" applyFont="1" applyFill="1" applyBorder="1" applyAlignment="1">
      <alignment vertical="top"/>
    </xf>
    <xf numFmtId="0" fontId="29" fillId="4" borderId="4" xfId="0" applyFont="1" applyFill="1" applyBorder="1" applyAlignment="1">
      <alignment horizontal="right" vertical="top"/>
    </xf>
    <xf numFmtId="0" fontId="23" fillId="4" borderId="5" xfId="0" applyFont="1" applyFill="1" applyBorder="1"/>
    <xf numFmtId="0" fontId="5" fillId="4" borderId="0" xfId="0" applyFont="1" applyFill="1" applyBorder="1"/>
    <xf numFmtId="43" fontId="5" fillId="4" borderId="0" xfId="2" applyFont="1" applyFill="1" applyBorder="1"/>
    <xf numFmtId="0" fontId="5" fillId="4" borderId="0" xfId="0" applyFont="1" applyFill="1" applyBorder="1" applyAlignment="1">
      <alignment vertical="center"/>
    </xf>
    <xf numFmtId="0" fontId="23" fillId="4" borderId="4" xfId="0" applyFont="1" applyFill="1" applyBorder="1"/>
    <xf numFmtId="0" fontId="5" fillId="4" borderId="4" xfId="0" applyFont="1" applyFill="1" applyBorder="1" applyAlignment="1">
      <alignment vertical="top"/>
    </xf>
    <xf numFmtId="0" fontId="5" fillId="4" borderId="4" xfId="0" applyFont="1" applyFill="1" applyBorder="1"/>
    <xf numFmtId="43" fontId="5" fillId="4" borderId="4" xfId="2" applyFont="1" applyFill="1" applyBorder="1"/>
    <xf numFmtId="0" fontId="5" fillId="4" borderId="4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right" vertical="top"/>
    </xf>
    <xf numFmtId="0" fontId="5" fillId="4" borderId="0" xfId="0" applyFont="1" applyFill="1" applyBorder="1" applyAlignment="1">
      <alignment horizontal="right"/>
    </xf>
    <xf numFmtId="43" fontId="5" fillId="4" borderId="0" xfId="2" applyFont="1" applyFill="1" applyBorder="1" applyAlignment="1">
      <alignment vertical="top"/>
    </xf>
    <xf numFmtId="0" fontId="23" fillId="4" borderId="0" xfId="0" applyFont="1" applyFill="1" applyBorder="1" applyAlignment="1">
      <alignment wrapText="1"/>
    </xf>
    <xf numFmtId="0" fontId="23" fillId="4" borderId="0" xfId="0" applyFont="1" applyFill="1" applyBorder="1" applyAlignment="1"/>
    <xf numFmtId="0" fontId="2" fillId="4" borderId="0" xfId="3" applyFont="1" applyFill="1" applyBorder="1" applyAlignment="1"/>
    <xf numFmtId="0" fontId="24" fillId="4" borderId="0" xfId="0" applyFont="1" applyFill="1" applyBorder="1" applyAlignment="1"/>
    <xf numFmtId="0" fontId="2" fillId="4" borderId="0" xfId="3" applyFont="1" applyFill="1" applyBorder="1" applyAlignment="1">
      <alignment horizontal="center"/>
    </xf>
    <xf numFmtId="0" fontId="23" fillId="4" borderId="0" xfId="0" applyFont="1" applyFill="1" applyAlignment="1">
      <alignment wrapText="1"/>
    </xf>
    <xf numFmtId="0" fontId="2" fillId="4" borderId="0" xfId="3" applyFont="1" applyFill="1" applyBorder="1" applyAlignment="1">
      <alignment horizontal="centerContinuous"/>
    </xf>
    <xf numFmtId="0" fontId="24" fillId="4" borderId="0" xfId="0" applyFont="1" applyFill="1" applyBorder="1" applyAlignment="1">
      <alignment horizontal="center"/>
    </xf>
    <xf numFmtId="0" fontId="5" fillId="4" borderId="0" xfId="3" applyFont="1" applyFill="1" applyBorder="1" applyAlignment="1">
      <alignment horizontal="center" vertical="center"/>
    </xf>
    <xf numFmtId="0" fontId="5" fillId="4" borderId="0" xfId="3" applyFont="1" applyFill="1" applyBorder="1" applyAlignment="1">
      <alignment horizontal="center"/>
    </xf>
    <xf numFmtId="0" fontId="23" fillId="4" borderId="0" xfId="0" applyFont="1" applyFill="1" applyBorder="1" applyAlignment="1">
      <alignment horizontal="center"/>
    </xf>
    <xf numFmtId="0" fontId="23" fillId="4" borderId="1" xfId="0" applyFont="1" applyFill="1" applyBorder="1" applyAlignment="1"/>
    <xf numFmtId="0" fontId="2" fillId="4" borderId="0" xfId="3" applyFont="1" applyFill="1" applyBorder="1" applyAlignment="1">
      <alignment vertical="center"/>
    </xf>
    <xf numFmtId="0" fontId="5" fillId="4" borderId="0" xfId="3" applyFont="1" applyFill="1" applyBorder="1" applyAlignment="1"/>
    <xf numFmtId="0" fontId="2" fillId="4" borderId="0" xfId="3" applyFont="1" applyFill="1" applyBorder="1" applyAlignment="1">
      <alignment vertical="top"/>
    </xf>
    <xf numFmtId="0" fontId="37" fillId="4" borderId="0" xfId="3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top"/>
    </xf>
    <xf numFmtId="3" fontId="2" fillId="4" borderId="0" xfId="0" applyNumberFormat="1" applyFont="1" applyFill="1" applyBorder="1" applyAlignment="1" applyProtection="1">
      <alignment horizontal="right" vertical="top"/>
    </xf>
    <xf numFmtId="0" fontId="2" fillId="4" borderId="1" xfId="0" applyFont="1" applyFill="1" applyBorder="1" applyAlignment="1">
      <alignment horizontal="left" vertical="top"/>
    </xf>
    <xf numFmtId="3" fontId="5" fillId="4" borderId="0" xfId="0" applyNumberFormat="1" applyFont="1" applyFill="1" applyBorder="1" applyAlignment="1" applyProtection="1">
      <alignment horizontal="right" vertical="top"/>
    </xf>
    <xf numFmtId="3" fontId="5" fillId="4" borderId="0" xfId="2" applyNumberFormat="1" applyFont="1" applyFill="1" applyBorder="1" applyAlignment="1" applyProtection="1">
      <alignment horizontal="right" vertical="top" wrapText="1"/>
    </xf>
    <xf numFmtId="0" fontId="37" fillId="4" borderId="0" xfId="3" applyFont="1" applyFill="1" applyBorder="1" applyAlignment="1" applyProtection="1">
      <alignment horizontal="center"/>
    </xf>
    <xf numFmtId="0" fontId="5" fillId="4" borderId="3" xfId="0" applyFont="1" applyFill="1" applyBorder="1" applyAlignment="1">
      <alignment horizontal="left" vertical="top"/>
    </xf>
    <xf numFmtId="3" fontId="5" fillId="4" borderId="4" xfId="2" applyNumberFormat="1" applyFont="1" applyFill="1" applyBorder="1" applyAlignment="1" applyProtection="1">
      <alignment horizontal="right" vertical="top" wrapText="1"/>
    </xf>
    <xf numFmtId="0" fontId="23" fillId="4" borderId="6" xfId="0" applyFont="1" applyFill="1" applyBorder="1"/>
    <xf numFmtId="0" fontId="5" fillId="4" borderId="4" xfId="0" applyFont="1" applyFill="1" applyBorder="1" applyAlignment="1">
      <alignment vertical="center" wrapText="1"/>
    </xf>
    <xf numFmtId="0" fontId="5" fillId="4" borderId="0" xfId="0" applyFont="1" applyFill="1" applyBorder="1" applyAlignment="1">
      <alignment vertical="center" wrapText="1"/>
    </xf>
    <xf numFmtId="0" fontId="5" fillId="4" borderId="0" xfId="0" applyFont="1" applyFill="1" applyBorder="1" applyAlignment="1">
      <alignment wrapText="1"/>
    </xf>
    <xf numFmtId="0" fontId="5" fillId="4" borderId="0" xfId="0" applyFont="1" applyFill="1" applyBorder="1" applyProtection="1">
      <protection locked="0"/>
    </xf>
    <xf numFmtId="43" fontId="5" fillId="4" borderId="0" xfId="2" applyFont="1" applyFill="1" applyBorder="1" applyProtection="1">
      <protection locked="0"/>
    </xf>
    <xf numFmtId="0" fontId="5" fillId="4" borderId="0" xfId="0" applyFont="1" applyFill="1" applyBorder="1" applyAlignment="1" applyProtection="1">
      <alignment vertical="center"/>
      <protection locked="0"/>
    </xf>
    <xf numFmtId="0" fontId="5" fillId="4" borderId="0" xfId="0" applyFont="1" applyFill="1" applyBorder="1" applyAlignment="1" applyProtection="1">
      <alignment wrapText="1"/>
      <protection locked="0"/>
    </xf>
    <xf numFmtId="0" fontId="5" fillId="4" borderId="0" xfId="0" applyNumberFormat="1" applyFont="1" applyFill="1" applyBorder="1" applyAlignment="1" applyProtection="1">
      <alignment horizontal="left"/>
    </xf>
    <xf numFmtId="0" fontId="22" fillId="4" borderId="0" xfId="0" applyFont="1" applyFill="1" applyBorder="1"/>
    <xf numFmtId="3" fontId="24" fillId="4" borderId="0" xfId="0" applyNumberFormat="1" applyFont="1" applyFill="1" applyBorder="1" applyAlignment="1">
      <alignment vertical="top"/>
    </xf>
    <xf numFmtId="0" fontId="24" fillId="4" borderId="2" xfId="0" applyFont="1" applyFill="1" applyBorder="1" applyAlignment="1">
      <alignment vertical="top"/>
    </xf>
    <xf numFmtId="0" fontId="24" fillId="4" borderId="0" xfId="0" applyFont="1" applyFill="1" applyBorder="1" applyAlignment="1">
      <alignment vertical="top"/>
    </xf>
    <xf numFmtId="0" fontId="38" fillId="4" borderId="1" xfId="0" applyFont="1" applyFill="1" applyBorder="1" applyAlignment="1">
      <alignment vertical="top"/>
    </xf>
    <xf numFmtId="3" fontId="24" fillId="4" borderId="0" xfId="2" applyNumberFormat="1" applyFont="1" applyFill="1" applyBorder="1" applyAlignment="1">
      <alignment vertical="top"/>
    </xf>
    <xf numFmtId="0" fontId="38" fillId="4" borderId="2" xfId="0" applyFont="1" applyFill="1" applyBorder="1" applyAlignment="1">
      <alignment vertical="top"/>
    </xf>
    <xf numFmtId="0" fontId="39" fillId="4" borderId="0" xfId="0" applyFont="1" applyFill="1"/>
    <xf numFmtId="3" fontId="23" fillId="4" borderId="0" xfId="0" applyNumberFormat="1" applyFont="1" applyFill="1" applyBorder="1" applyAlignment="1">
      <alignment vertical="top"/>
    </xf>
    <xf numFmtId="0" fontId="23" fillId="4" borderId="2" xfId="0" applyFont="1" applyFill="1" applyBorder="1" applyAlignment="1">
      <alignment vertical="top"/>
    </xf>
    <xf numFmtId="3" fontId="5" fillId="4" borderId="0" xfId="2" applyNumberFormat="1" applyFont="1" applyFill="1" applyBorder="1" applyAlignment="1" applyProtection="1">
      <alignment vertical="top"/>
      <protection locked="0"/>
    </xf>
    <xf numFmtId="0" fontId="23" fillId="4" borderId="0" xfId="0" applyFont="1" applyFill="1" applyBorder="1" applyAlignment="1">
      <alignment horizontal="left" vertical="top"/>
    </xf>
    <xf numFmtId="3" fontId="23" fillId="4" borderId="0" xfId="2" applyNumberFormat="1" applyFont="1" applyFill="1" applyBorder="1" applyAlignment="1">
      <alignment vertical="top"/>
    </xf>
    <xf numFmtId="0" fontId="23" fillId="4" borderId="0" xfId="0" applyFont="1" applyFill="1" applyAlignment="1"/>
    <xf numFmtId="0" fontId="23" fillId="4" borderId="0" xfId="0" applyFont="1" applyFill="1" applyAlignment="1">
      <alignment horizontal="left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center"/>
    </xf>
    <xf numFmtId="0" fontId="23" fillId="4" borderId="0" xfId="0" applyFont="1" applyFill="1" applyBorder="1" applyAlignment="1" applyProtection="1"/>
    <xf numFmtId="0" fontId="23" fillId="4" borderId="0" xfId="0" applyFont="1" applyFill="1" applyBorder="1" applyAlignment="1" applyProtection="1">
      <alignment vertical="top"/>
    </xf>
    <xf numFmtId="0" fontId="2" fillId="4" borderId="0" xfId="3" applyFont="1" applyFill="1" applyBorder="1" applyAlignment="1" applyProtection="1"/>
    <xf numFmtId="0" fontId="2" fillId="4" borderId="0" xfId="1" applyNumberFormat="1" applyFont="1" applyFill="1" applyBorder="1" applyAlignment="1" applyProtection="1">
      <alignment horizontal="centerContinuous" vertical="center"/>
    </xf>
    <xf numFmtId="0" fontId="2" fillId="4" borderId="0" xfId="0" applyFont="1" applyFill="1" applyBorder="1" applyAlignment="1" applyProtection="1">
      <alignment horizontal="centerContinuous"/>
    </xf>
    <xf numFmtId="0" fontId="2" fillId="4" borderId="0" xfId="0" applyFont="1" applyFill="1" applyBorder="1" applyAlignment="1" applyProtection="1"/>
    <xf numFmtId="164" fontId="5" fillId="4" borderId="0" xfId="1" applyFont="1" applyFill="1" applyBorder="1" applyProtection="1"/>
    <xf numFmtId="0" fontId="2" fillId="4" borderId="1" xfId="1" applyNumberFormat="1" applyFont="1" applyFill="1" applyBorder="1" applyAlignment="1" applyProtection="1">
      <alignment horizontal="centerContinuous" vertical="center"/>
    </xf>
    <xf numFmtId="0" fontId="2" fillId="4" borderId="1" xfId="1" applyNumberFormat="1" applyFont="1" applyFill="1" applyBorder="1" applyAlignment="1" applyProtection="1">
      <alignment vertical="center"/>
    </xf>
    <xf numFmtId="0" fontId="2" fillId="4" borderId="0" xfId="1" applyNumberFormat="1" applyFont="1" applyFill="1" applyBorder="1" applyAlignment="1" applyProtection="1">
      <alignment vertical="top"/>
    </xf>
    <xf numFmtId="0" fontId="2" fillId="4" borderId="2" xfId="1" applyNumberFormat="1" applyFont="1" applyFill="1" applyBorder="1" applyAlignment="1" applyProtection="1">
      <alignment vertical="top"/>
    </xf>
    <xf numFmtId="0" fontId="24" fillId="4" borderId="1" xfId="0" applyFont="1" applyFill="1" applyBorder="1" applyAlignment="1" applyProtection="1"/>
    <xf numFmtId="0" fontId="2" fillId="4" borderId="0" xfId="0" applyFont="1" applyFill="1" applyBorder="1" applyAlignment="1" applyProtection="1">
      <alignment vertical="top"/>
    </xf>
    <xf numFmtId="0" fontId="2" fillId="4" borderId="2" xfId="0" applyFont="1" applyFill="1" applyBorder="1" applyAlignment="1" applyProtection="1">
      <alignment vertical="top"/>
    </xf>
    <xf numFmtId="3" fontId="2" fillId="4" borderId="0" xfId="0" applyNumberFormat="1" applyFont="1" applyFill="1" applyBorder="1" applyAlignment="1" applyProtection="1">
      <alignment horizontal="center" vertical="top"/>
      <protection locked="0"/>
    </xf>
    <xf numFmtId="0" fontId="24" fillId="4" borderId="2" xfId="0" applyFont="1" applyFill="1" applyBorder="1" applyAlignment="1" applyProtection="1">
      <alignment vertical="top"/>
    </xf>
    <xf numFmtId="0" fontId="23" fillId="4" borderId="1" xfId="0" applyFont="1" applyFill="1" applyBorder="1" applyAlignment="1" applyProtection="1"/>
    <xf numFmtId="0" fontId="37" fillId="4" borderId="0" xfId="0" applyFont="1" applyFill="1" applyBorder="1" applyAlignment="1" applyProtection="1">
      <alignment vertical="top"/>
    </xf>
    <xf numFmtId="3" fontId="5" fillId="4" borderId="0" xfId="0" applyNumberFormat="1" applyFont="1" applyFill="1" applyBorder="1" applyAlignment="1" applyProtection="1">
      <alignment horizontal="center" vertical="top"/>
      <protection locked="0"/>
    </xf>
    <xf numFmtId="3" fontId="5" fillId="4" borderId="0" xfId="0" applyNumberFormat="1" applyFont="1" applyFill="1" applyBorder="1" applyAlignment="1" applyProtection="1">
      <alignment horizontal="right" vertical="top"/>
      <protection locked="0"/>
    </xf>
    <xf numFmtId="0" fontId="23" fillId="4" borderId="2" xfId="0" applyFont="1" applyFill="1" applyBorder="1" applyAlignment="1" applyProtection="1">
      <alignment vertical="top"/>
    </xf>
    <xf numFmtId="0" fontId="5" fillId="4" borderId="0" xfId="0" applyFont="1" applyFill="1" applyBorder="1" applyAlignment="1" applyProtection="1">
      <alignment vertical="top"/>
    </xf>
    <xf numFmtId="0" fontId="2" fillId="4" borderId="0" xfId="0" applyFont="1" applyFill="1" applyBorder="1" applyAlignment="1" applyProtection="1">
      <alignment horizontal="center" vertical="top"/>
      <protection locked="0"/>
    </xf>
    <xf numFmtId="0" fontId="2" fillId="4" borderId="0" xfId="0" applyFont="1" applyFill="1" applyBorder="1" applyAlignment="1" applyProtection="1">
      <alignment horizontal="right" vertical="top"/>
      <protection locked="0"/>
    </xf>
    <xf numFmtId="0" fontId="5" fillId="4" borderId="0" xfId="0" applyNumberFormat="1" applyFont="1" applyFill="1" applyBorder="1" applyAlignment="1" applyProtection="1">
      <alignment horizontal="right" vertical="top"/>
      <protection locked="0"/>
    </xf>
    <xf numFmtId="0" fontId="2" fillId="4" borderId="0" xfId="0" applyFont="1" applyFill="1" applyBorder="1" applyAlignment="1" applyProtection="1">
      <alignment horizontal="center" vertical="top"/>
    </xf>
    <xf numFmtId="0" fontId="2" fillId="4" borderId="0" xfId="0" applyFont="1" applyFill="1" applyBorder="1" applyAlignment="1" applyProtection="1">
      <alignment horizontal="right" vertical="top"/>
    </xf>
    <xf numFmtId="0" fontId="38" fillId="4" borderId="1" xfId="0" applyFont="1" applyFill="1" applyBorder="1" applyAlignment="1" applyProtection="1"/>
    <xf numFmtId="0" fontId="32" fillId="4" borderId="0" xfId="0" applyFont="1" applyFill="1" applyBorder="1" applyAlignment="1" applyProtection="1">
      <alignment vertical="top"/>
    </xf>
    <xf numFmtId="3" fontId="32" fillId="4" borderId="0" xfId="0" applyNumberFormat="1" applyFont="1" applyFill="1" applyBorder="1" applyAlignment="1" applyProtection="1">
      <alignment horizontal="center" vertical="top"/>
      <protection locked="0"/>
    </xf>
    <xf numFmtId="3" fontId="32" fillId="4" borderId="0" xfId="0" applyNumberFormat="1" applyFont="1" applyFill="1" applyBorder="1" applyAlignment="1" applyProtection="1">
      <alignment horizontal="right" vertical="top"/>
    </xf>
    <xf numFmtId="0" fontId="38" fillId="4" borderId="2" xfId="0" applyFont="1" applyFill="1" applyBorder="1" applyAlignment="1" applyProtection="1">
      <alignment vertical="top"/>
    </xf>
    <xf numFmtId="0" fontId="2" fillId="4" borderId="0" xfId="0" applyFont="1" applyFill="1" applyBorder="1" applyAlignment="1" applyProtection="1">
      <alignment horizontal="left" vertical="top"/>
    </xf>
    <xf numFmtId="0" fontId="23" fillId="4" borderId="0" xfId="0" applyFont="1" applyFill="1" applyBorder="1" applyAlignment="1" applyProtection="1">
      <alignment horizontal="center" vertical="top"/>
      <protection locked="0"/>
    </xf>
    <xf numFmtId="3" fontId="32" fillId="4" borderId="0" xfId="0" applyNumberFormat="1" applyFont="1" applyFill="1" applyBorder="1" applyAlignment="1" applyProtection="1">
      <alignment horizontal="center" vertical="top"/>
    </xf>
    <xf numFmtId="3" fontId="2" fillId="4" borderId="0" xfId="0" applyNumberFormat="1" applyFont="1" applyFill="1" applyBorder="1" applyAlignment="1" applyProtection="1">
      <alignment horizontal="right" vertical="top"/>
      <protection locked="0"/>
    </xf>
    <xf numFmtId="0" fontId="38" fillId="4" borderId="3" xfId="0" applyFont="1" applyFill="1" applyBorder="1" applyAlignment="1" applyProtection="1"/>
    <xf numFmtId="0" fontId="32" fillId="4" borderId="4" xfId="0" applyFont="1" applyFill="1" applyBorder="1" applyAlignment="1" applyProtection="1">
      <alignment vertical="top"/>
    </xf>
    <xf numFmtId="3" fontId="32" fillId="4" borderId="4" xfId="0" applyNumberFormat="1" applyFont="1" applyFill="1" applyBorder="1" applyAlignment="1" applyProtection="1">
      <alignment horizontal="center" vertical="top"/>
    </xf>
    <xf numFmtId="3" fontId="32" fillId="4" borderId="4" xfId="0" applyNumberFormat="1" applyFont="1" applyFill="1" applyBorder="1" applyAlignment="1" applyProtection="1">
      <alignment horizontal="right" vertical="top"/>
    </xf>
    <xf numFmtId="0" fontId="38" fillId="4" borderId="5" xfId="0" applyFont="1" applyFill="1" applyBorder="1" applyAlignment="1" applyProtection="1">
      <alignment vertical="top"/>
    </xf>
    <xf numFmtId="3" fontId="2" fillId="4" borderId="0" xfId="0" applyNumberFormat="1" applyFont="1" applyFill="1" applyBorder="1" applyAlignment="1" applyProtection="1">
      <alignment horizontal="center" vertical="center"/>
    </xf>
    <xf numFmtId="3" fontId="2" fillId="4" borderId="0" xfId="0" applyNumberFormat="1" applyFont="1" applyFill="1" applyBorder="1" applyAlignment="1" applyProtection="1">
      <alignment vertical="center"/>
    </xf>
    <xf numFmtId="0" fontId="5" fillId="4" borderId="0" xfId="0" applyFont="1" applyFill="1" applyBorder="1" applyAlignment="1" applyProtection="1"/>
    <xf numFmtId="0" fontId="5" fillId="4" borderId="0" xfId="0" applyFont="1" applyFill="1" applyBorder="1" applyProtection="1"/>
    <xf numFmtId="43" fontId="5" fillId="4" borderId="0" xfId="2" applyFont="1" applyFill="1" applyBorder="1" applyProtection="1"/>
    <xf numFmtId="0" fontId="5" fillId="4" borderId="0" xfId="0" applyFont="1" applyFill="1" applyBorder="1" applyAlignment="1" applyProtection="1">
      <alignment vertical="center"/>
    </xf>
    <xf numFmtId="0" fontId="40" fillId="4" borderId="0" xfId="0" applyFont="1" applyFill="1" applyBorder="1" applyAlignment="1" applyProtection="1">
      <alignment horizontal="right"/>
    </xf>
    <xf numFmtId="0" fontId="5" fillId="4" borderId="0" xfId="0" applyFont="1" applyFill="1"/>
    <xf numFmtId="0" fontId="2" fillId="4" borderId="1" xfId="1" applyNumberFormat="1" applyFont="1" applyFill="1" applyBorder="1" applyAlignment="1">
      <alignment horizontal="centerContinuous" vertical="center"/>
    </xf>
    <xf numFmtId="0" fontId="2" fillId="4" borderId="2" xfId="1" applyNumberFormat="1" applyFont="1" applyFill="1" applyBorder="1" applyAlignment="1">
      <alignment horizontal="centerContinuous" vertical="center"/>
    </xf>
    <xf numFmtId="0" fontId="41" fillId="4" borderId="0" xfId="0" applyFont="1" applyFill="1" applyBorder="1" applyAlignment="1">
      <alignment horizontal="left" vertical="top"/>
    </xf>
    <xf numFmtId="0" fontId="2" fillId="4" borderId="2" xfId="0" applyFont="1" applyFill="1" applyBorder="1" applyAlignment="1">
      <alignment vertical="top" wrapText="1"/>
    </xf>
    <xf numFmtId="3" fontId="24" fillId="4" borderId="0" xfId="0" applyNumberFormat="1" applyFont="1" applyFill="1" applyBorder="1" applyAlignment="1" applyProtection="1">
      <alignment horizontal="right" vertical="top"/>
      <protection locked="0"/>
    </xf>
    <xf numFmtId="3" fontId="24" fillId="4" borderId="0" xfId="0" applyNumberFormat="1" applyFont="1" applyFill="1" applyBorder="1" applyAlignment="1" applyProtection="1">
      <alignment horizontal="right" vertical="top"/>
    </xf>
    <xf numFmtId="0" fontId="24" fillId="4" borderId="0" xfId="0" applyFont="1" applyFill="1" applyBorder="1" applyAlignment="1">
      <alignment horizontal="left" vertical="top" wrapText="1"/>
    </xf>
    <xf numFmtId="3" fontId="23" fillId="4" borderId="0" xfId="0" applyNumberFormat="1" applyFont="1" applyFill="1" applyBorder="1" applyAlignment="1">
      <alignment horizontal="right" vertical="top"/>
    </xf>
    <xf numFmtId="3" fontId="24" fillId="4" borderId="0" xfId="0" applyNumberFormat="1" applyFont="1" applyFill="1" applyBorder="1" applyAlignment="1">
      <alignment horizontal="right" vertical="top"/>
    </xf>
    <xf numFmtId="3" fontId="23" fillId="4" borderId="0" xfId="0" applyNumberFormat="1" applyFont="1" applyFill="1" applyBorder="1" applyAlignment="1" applyProtection="1">
      <alignment horizontal="right" vertical="top"/>
      <protection locked="0"/>
    </xf>
    <xf numFmtId="3" fontId="24" fillId="4" borderId="14" xfId="0" applyNumberFormat="1" applyFont="1" applyFill="1" applyBorder="1" applyAlignment="1">
      <alignment horizontal="right" vertical="top"/>
    </xf>
    <xf numFmtId="0" fontId="42" fillId="4" borderId="0" xfId="0" applyFont="1" applyFill="1" applyAlignment="1">
      <alignment horizontal="center"/>
    </xf>
    <xf numFmtId="0" fontId="24" fillId="4" borderId="3" xfId="0" applyFont="1" applyFill="1" applyBorder="1" applyAlignment="1">
      <alignment vertical="top"/>
    </xf>
    <xf numFmtId="3" fontId="24" fillId="4" borderId="4" xfId="0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 vertical="top" wrapText="1"/>
    </xf>
    <xf numFmtId="0" fontId="23" fillId="4" borderId="6" xfId="0" applyFont="1" applyFill="1" applyBorder="1" applyAlignment="1">
      <alignment vertical="top"/>
    </xf>
    <xf numFmtId="0" fontId="2" fillId="4" borderId="6" xfId="0" applyFont="1" applyFill="1" applyBorder="1" applyAlignment="1">
      <alignment vertical="top" wrapText="1"/>
    </xf>
    <xf numFmtId="0" fontId="5" fillId="4" borderId="0" xfId="0" applyFont="1" applyFill="1" applyAlignment="1">
      <alignment wrapText="1"/>
    </xf>
    <xf numFmtId="43" fontId="5" fillId="4" borderId="0" xfId="2" applyNumberFormat="1" applyFont="1" applyFill="1" applyAlignment="1">
      <alignment horizontal="center"/>
    </xf>
    <xf numFmtId="0" fontId="23" fillId="4" borderId="0" xfId="0" applyFont="1" applyFill="1" applyBorder="1" applyAlignment="1">
      <alignment horizontal="centerContinuous"/>
    </xf>
    <xf numFmtId="0" fontId="2" fillId="4" borderId="0" xfId="3" applyFont="1" applyFill="1" applyBorder="1" applyAlignment="1">
      <alignment horizontal="center" vertical="top"/>
    </xf>
    <xf numFmtId="0" fontId="5" fillId="4" borderId="0" xfId="3" applyFont="1" applyFill="1" applyBorder="1" applyAlignment="1">
      <alignment horizontal="centerContinuous" vertical="center"/>
    </xf>
    <xf numFmtId="0" fontId="5" fillId="4" borderId="0" xfId="3" applyFont="1" applyFill="1" applyBorder="1" applyAlignment="1">
      <alignment horizontal="center" vertical="top"/>
    </xf>
    <xf numFmtId="0" fontId="5" fillId="4" borderId="0" xfId="3" applyFont="1" applyFill="1" applyBorder="1" applyAlignment="1">
      <alignment vertical="top"/>
    </xf>
    <xf numFmtId="3" fontId="5" fillId="4" borderId="0" xfId="3" applyNumberFormat="1" applyFont="1" applyFill="1" applyBorder="1" applyAlignment="1">
      <alignment vertical="top"/>
    </xf>
    <xf numFmtId="3" fontId="2" fillId="4" borderId="0" xfId="3" applyNumberFormat="1" applyFont="1" applyFill="1" applyBorder="1" applyAlignment="1">
      <alignment vertical="top"/>
    </xf>
    <xf numFmtId="3" fontId="5" fillId="4" borderId="0" xfId="3" applyNumberFormat="1" applyFont="1" applyFill="1" applyBorder="1" applyAlignment="1" applyProtection="1">
      <alignment vertical="top"/>
      <protection locked="0"/>
    </xf>
    <xf numFmtId="0" fontId="5" fillId="4" borderId="0" xfId="3" applyFont="1" applyFill="1" applyBorder="1" applyAlignment="1">
      <alignment horizontal="left" vertical="top"/>
    </xf>
    <xf numFmtId="0" fontId="2" fillId="4" borderId="0" xfId="3" applyFont="1" applyFill="1" applyBorder="1" applyAlignment="1">
      <alignment horizontal="left" vertical="top"/>
    </xf>
    <xf numFmtId="3" fontId="2" fillId="4" borderId="0" xfId="3" applyNumberFormat="1" applyFont="1" applyFill="1" applyBorder="1" applyAlignment="1">
      <alignment horizontal="right" vertical="top" wrapText="1"/>
    </xf>
    <xf numFmtId="0" fontId="23" fillId="4" borderId="1" xfId="0" applyFont="1" applyFill="1" applyBorder="1" applyAlignment="1">
      <alignment horizontal="left" vertical="top" wrapText="1"/>
    </xf>
    <xf numFmtId="0" fontId="23" fillId="4" borderId="0" xfId="0" applyFont="1" applyFill="1" applyBorder="1" applyAlignment="1">
      <alignment horizontal="left" vertical="top" wrapText="1"/>
    </xf>
    <xf numFmtId="0" fontId="23" fillId="4" borderId="2" xfId="0" applyFont="1" applyFill="1" applyBorder="1" applyAlignment="1">
      <alignment horizontal="left" wrapText="1"/>
    </xf>
    <xf numFmtId="0" fontId="23" fillId="4" borderId="0" xfId="0" applyFont="1" applyFill="1" applyAlignment="1">
      <alignment horizontal="left" wrapText="1"/>
    </xf>
    <xf numFmtId="0" fontId="2" fillId="4" borderId="4" xfId="3" applyFont="1" applyFill="1" applyBorder="1" applyAlignment="1">
      <alignment vertical="top"/>
    </xf>
    <xf numFmtId="3" fontId="5" fillId="4" borderId="4" xfId="3" applyNumberFormat="1" applyFont="1" applyFill="1" applyBorder="1" applyAlignment="1">
      <alignment vertical="top"/>
    </xf>
    <xf numFmtId="0" fontId="23" fillId="4" borderId="19" xfId="0" applyFont="1" applyFill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" fillId="4" borderId="0" xfId="3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/>
    </xf>
    <xf numFmtId="0" fontId="2" fillId="4" borderId="1" xfId="0" applyFont="1" applyFill="1" applyBorder="1" applyAlignment="1"/>
    <xf numFmtId="0" fontId="23" fillId="4" borderId="2" xfId="0" applyFont="1" applyFill="1" applyBorder="1" applyAlignment="1"/>
    <xf numFmtId="3" fontId="35" fillId="4" borderId="0" xfId="0" applyNumberFormat="1" applyFont="1" applyFill="1" applyBorder="1" applyAlignment="1">
      <alignment vertical="top"/>
    </xf>
    <xf numFmtId="0" fontId="32" fillId="4" borderId="1" xfId="0" applyFont="1" applyFill="1" applyBorder="1" applyAlignment="1">
      <alignment horizontal="left" vertical="top"/>
    </xf>
    <xf numFmtId="3" fontId="32" fillId="4" borderId="0" xfId="0" applyNumberFormat="1" applyFont="1" applyFill="1" applyBorder="1" applyAlignment="1">
      <alignment vertical="top"/>
    </xf>
    <xf numFmtId="0" fontId="43" fillId="4" borderId="0" xfId="0" applyFont="1" applyFill="1" applyBorder="1" applyAlignment="1">
      <alignment vertical="top"/>
    </xf>
    <xf numFmtId="0" fontId="23" fillId="4" borderId="1" xfId="0" applyFont="1" applyFill="1" applyBorder="1"/>
    <xf numFmtId="3" fontId="32" fillId="4" borderId="0" xfId="2" applyNumberFormat="1" applyFont="1" applyFill="1" applyBorder="1" applyAlignment="1">
      <alignment vertical="top"/>
    </xf>
    <xf numFmtId="0" fontId="43" fillId="4" borderId="2" xfId="0" applyFont="1" applyFill="1" applyBorder="1" applyAlignment="1">
      <alignment vertical="top"/>
    </xf>
    <xf numFmtId="0" fontId="23" fillId="4" borderId="3" xfId="0" applyFont="1" applyFill="1" applyBorder="1"/>
    <xf numFmtId="0" fontId="23" fillId="4" borderId="4" xfId="0" applyFont="1" applyFill="1" applyBorder="1" applyAlignment="1"/>
    <xf numFmtId="0" fontId="5" fillId="4" borderId="4" xfId="0" applyFont="1" applyFill="1" applyBorder="1" applyAlignment="1"/>
    <xf numFmtId="0" fontId="5" fillId="4" borderId="0" xfId="0" applyFont="1" applyFill="1" applyBorder="1" applyAlignment="1"/>
    <xf numFmtId="0" fontId="42" fillId="0" borderId="0" xfId="0" applyFont="1" applyFill="1" applyAlignment="1">
      <alignment horizontal="center"/>
    </xf>
    <xf numFmtId="0" fontId="2" fillId="4" borderId="0" xfId="3" applyFont="1" applyFill="1" applyBorder="1" applyAlignment="1">
      <alignment horizontal="center"/>
    </xf>
    <xf numFmtId="0" fontId="25" fillId="7" borderId="9" xfId="0" applyFont="1" applyFill="1" applyBorder="1" applyAlignment="1">
      <alignment horizontal="center" vertical="center"/>
    </xf>
    <xf numFmtId="165" fontId="22" fillId="7" borderId="6" xfId="2" applyNumberFormat="1" applyFont="1" applyFill="1" applyBorder="1" applyAlignment="1">
      <alignment horizontal="center" vertical="center"/>
    </xf>
    <xf numFmtId="0" fontId="22" fillId="7" borderId="6" xfId="3" applyFont="1" applyFill="1" applyBorder="1" applyAlignment="1">
      <alignment horizontal="center" vertical="center"/>
    </xf>
    <xf numFmtId="0" fontId="22" fillId="7" borderId="10" xfId="3" applyFont="1" applyFill="1" applyBorder="1" applyAlignment="1">
      <alignment horizontal="center" vertical="center"/>
    </xf>
    <xf numFmtId="0" fontId="22" fillId="7" borderId="7" xfId="0" applyFont="1" applyFill="1" applyBorder="1" applyAlignment="1">
      <alignment horizontal="centerContinuous"/>
    </xf>
    <xf numFmtId="0" fontId="25" fillId="7" borderId="8" xfId="0" applyFont="1" applyFill="1" applyBorder="1"/>
    <xf numFmtId="165" fontId="22" fillId="7" borderId="0" xfId="2" applyNumberFormat="1" applyFont="1" applyFill="1" applyBorder="1" applyAlignment="1">
      <alignment horizontal="center"/>
    </xf>
    <xf numFmtId="0" fontId="25" fillId="7" borderId="2" xfId="0" applyFont="1" applyFill="1" applyBorder="1"/>
    <xf numFmtId="0" fontId="36" fillId="7" borderId="9" xfId="0" applyFont="1" applyFill="1" applyBorder="1" applyAlignment="1">
      <alignment horizontal="center" vertical="center"/>
    </xf>
    <xf numFmtId="0" fontId="22" fillId="7" borderId="7" xfId="0" applyFont="1" applyFill="1" applyBorder="1" applyAlignment="1">
      <alignment horizontal="center" vertical="center" wrapText="1"/>
    </xf>
    <xf numFmtId="0" fontId="22" fillId="7" borderId="7" xfId="3" applyFont="1" applyFill="1" applyBorder="1" applyAlignment="1">
      <alignment horizontal="center" vertical="center" wrapText="1"/>
    </xf>
    <xf numFmtId="0" fontId="22" fillId="7" borderId="8" xfId="3" applyFont="1" applyFill="1" applyBorder="1" applyAlignment="1">
      <alignment horizontal="center" vertical="center" wrapText="1"/>
    </xf>
    <xf numFmtId="0" fontId="22" fillId="7" borderId="4" xfId="0" applyFont="1" applyFill="1" applyBorder="1" applyAlignment="1">
      <alignment horizontal="center" vertical="center" wrapText="1"/>
    </xf>
    <xf numFmtId="0" fontId="22" fillId="7" borderId="4" xfId="3" applyFont="1" applyFill="1" applyBorder="1" applyAlignment="1">
      <alignment horizontal="center" vertical="center" wrapText="1"/>
    </xf>
    <xf numFmtId="0" fontId="22" fillId="7" borderId="5" xfId="3" applyFont="1" applyFill="1" applyBorder="1" applyAlignment="1">
      <alignment horizontal="center" vertical="center" wrapText="1"/>
    </xf>
    <xf numFmtId="0" fontId="22" fillId="7" borderId="9" xfId="3" applyFont="1" applyFill="1" applyBorder="1" applyAlignment="1" applyProtection="1">
      <alignment horizontal="center" vertical="center" wrapText="1"/>
    </xf>
    <xf numFmtId="0" fontId="22" fillId="7" borderId="6" xfId="3" applyFont="1" applyFill="1" applyBorder="1" applyAlignment="1" applyProtection="1">
      <alignment horizontal="center" vertical="center" wrapText="1"/>
    </xf>
    <xf numFmtId="0" fontId="22" fillId="7" borderId="6" xfId="0" applyFont="1" applyFill="1" applyBorder="1" applyAlignment="1" applyProtection="1">
      <alignment horizontal="center" vertical="center" wrapText="1"/>
    </xf>
    <xf numFmtId="0" fontId="22" fillId="7" borderId="10" xfId="3" applyFont="1" applyFill="1" applyBorder="1" applyAlignment="1" applyProtection="1">
      <alignment horizontal="center" vertical="center" wrapText="1"/>
    </xf>
    <xf numFmtId="165" fontId="22" fillId="7" borderId="9" xfId="2" applyNumberFormat="1" applyFont="1" applyFill="1" applyBorder="1" applyAlignment="1">
      <alignment horizontal="center" vertical="center" wrapText="1"/>
    </xf>
    <xf numFmtId="165" fontId="22" fillId="7" borderId="6" xfId="2" applyNumberFormat="1" applyFont="1" applyFill="1" applyBorder="1" applyAlignment="1">
      <alignment horizontal="center" vertical="center" wrapText="1"/>
    </xf>
    <xf numFmtId="0" fontId="25" fillId="7" borderId="6" xfId="0" applyFont="1" applyFill="1" applyBorder="1" applyAlignment="1">
      <alignment vertical="center"/>
    </xf>
    <xf numFmtId="0" fontId="25" fillId="7" borderId="10" xfId="0" applyFont="1" applyFill="1" applyBorder="1"/>
    <xf numFmtId="37" fontId="16" fillId="7" borderId="16" xfId="4" applyNumberFormat="1" applyFont="1" applyFill="1" applyBorder="1" applyAlignment="1">
      <alignment horizontal="center" vertical="center"/>
    </xf>
    <xf numFmtId="37" fontId="16" fillId="7" borderId="16" xfId="4" applyNumberFormat="1" applyFont="1" applyFill="1" applyBorder="1" applyAlignment="1">
      <alignment horizontal="center" wrapText="1"/>
    </xf>
    <xf numFmtId="0" fontId="16" fillId="7" borderId="16" xfId="0" applyFont="1" applyFill="1" applyBorder="1" applyAlignment="1">
      <alignment horizontal="center" vertical="center" wrapText="1"/>
    </xf>
    <xf numFmtId="0" fontId="16" fillId="7" borderId="16" xfId="0" applyFont="1" applyFill="1" applyBorder="1" applyAlignment="1">
      <alignment horizontal="center"/>
    </xf>
    <xf numFmtId="3" fontId="23" fillId="4" borderId="0" xfId="0" applyNumberFormat="1" applyFont="1" applyFill="1" applyBorder="1"/>
    <xf numFmtId="0" fontId="23" fillId="4" borderId="0" xfId="6" applyFont="1" applyFill="1" applyBorder="1" applyAlignment="1"/>
    <xf numFmtId="0" fontId="24" fillId="4" borderId="0" xfId="6" applyFont="1" applyFill="1" applyBorder="1" applyAlignment="1"/>
    <xf numFmtId="0" fontId="23" fillId="4" borderId="0" xfId="6" applyFont="1" applyFill="1" applyAlignment="1"/>
    <xf numFmtId="0" fontId="24" fillId="4" borderId="0" xfId="6" applyFont="1" applyFill="1" applyBorder="1" applyAlignment="1">
      <alignment horizontal="center"/>
    </xf>
    <xf numFmtId="0" fontId="2" fillId="4" borderId="0" xfId="6" applyNumberFormat="1" applyFont="1" applyFill="1" applyBorder="1" applyAlignment="1" applyProtection="1">
      <alignment horizontal="center"/>
      <protection locked="0"/>
    </xf>
    <xf numFmtId="0" fontId="44" fillId="0" borderId="0" xfId="6" applyAlignment="1">
      <alignment vertical="top"/>
    </xf>
    <xf numFmtId="0" fontId="44" fillId="0" borderId="0" xfId="6" applyAlignment="1">
      <alignment vertical="top" wrapText="1"/>
    </xf>
    <xf numFmtId="0" fontId="45" fillId="0" borderId="0" xfId="6" applyFont="1" applyAlignment="1">
      <alignment vertical="top" readingOrder="1"/>
    </xf>
    <xf numFmtId="0" fontId="44" fillId="0" borderId="17" xfId="6" applyBorder="1" applyAlignment="1">
      <alignment vertical="top"/>
    </xf>
    <xf numFmtId="0" fontId="44" fillId="0" borderId="17" xfId="6" applyBorder="1" applyAlignment="1">
      <alignment vertical="top" wrapText="1"/>
    </xf>
    <xf numFmtId="0" fontId="44" fillId="0" borderId="18" xfId="6" applyBorder="1" applyAlignment="1">
      <alignment vertical="top"/>
    </xf>
    <xf numFmtId="0" fontId="46" fillId="0" borderId="18" xfId="6" applyFont="1" applyBorder="1" applyAlignment="1">
      <alignment vertical="top"/>
    </xf>
    <xf numFmtId="37" fontId="46" fillId="0" borderId="18" xfId="6" applyNumberFormat="1" applyFont="1" applyBorder="1" applyAlignment="1">
      <alignment vertical="top"/>
    </xf>
    <xf numFmtId="9" fontId="46" fillId="0" borderId="18" xfId="7" applyFont="1" applyBorder="1" applyAlignment="1">
      <alignment vertical="top"/>
    </xf>
    <xf numFmtId="0" fontId="46" fillId="0" borderId="0" xfId="6" applyFont="1" applyAlignment="1">
      <alignment vertical="top"/>
    </xf>
    <xf numFmtId="0" fontId="44" fillId="0" borderId="19" xfId="6" applyBorder="1" applyAlignment="1">
      <alignment vertical="top"/>
    </xf>
    <xf numFmtId="0" fontId="46" fillId="0" borderId="19" xfId="6" applyFont="1" applyBorder="1" applyAlignment="1">
      <alignment vertical="top" wrapText="1" readingOrder="1"/>
    </xf>
    <xf numFmtId="0" fontId="46" fillId="0" borderId="0" xfId="6" applyFont="1" applyAlignment="1">
      <alignment vertical="top" wrapText="1" readingOrder="1"/>
    </xf>
    <xf numFmtId="0" fontId="45" fillId="0" borderId="0" xfId="6" applyFont="1" applyAlignment="1">
      <alignment vertical="top" wrapText="1" readingOrder="1"/>
    </xf>
    <xf numFmtId="37" fontId="47" fillId="0" borderId="0" xfId="6" applyNumberFormat="1" applyFont="1" applyAlignment="1">
      <alignment vertical="top"/>
    </xf>
    <xf numFmtId="9" fontId="47" fillId="0" borderId="0" xfId="7" applyFont="1" applyBorder="1" applyAlignment="1">
      <alignment vertical="top"/>
    </xf>
    <xf numFmtId="0" fontId="47" fillId="0" borderId="0" xfId="6" applyFont="1" applyAlignment="1">
      <alignment vertical="top"/>
    </xf>
    <xf numFmtId="0" fontId="22" fillId="7" borderId="16" xfId="6" applyFont="1" applyFill="1" applyBorder="1" applyAlignment="1">
      <alignment horizontal="center" vertical="center" readingOrder="1"/>
    </xf>
    <xf numFmtId="0" fontId="22" fillId="7" borderId="16" xfId="6" applyFont="1" applyFill="1" applyBorder="1" applyAlignment="1">
      <alignment horizontal="center" vertical="center" wrapText="1" readingOrder="1"/>
    </xf>
    <xf numFmtId="0" fontId="5" fillId="4" borderId="0" xfId="0" applyFont="1" applyFill="1" applyBorder="1" applyAlignment="1">
      <alignment horizontal="left" vertical="top"/>
    </xf>
    <xf numFmtId="0" fontId="22" fillId="7" borderId="11" xfId="3" applyFont="1" applyFill="1" applyBorder="1" applyAlignment="1">
      <alignment horizontal="center" vertical="center" wrapText="1"/>
    </xf>
    <xf numFmtId="0" fontId="22" fillId="7" borderId="3" xfId="3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/>
    </xf>
    <xf numFmtId="0" fontId="23" fillId="0" borderId="0" xfId="0" applyFont="1" applyFill="1" applyBorder="1"/>
    <xf numFmtId="0" fontId="23" fillId="0" borderId="0" xfId="0" applyFont="1" applyFill="1"/>
    <xf numFmtId="0" fontId="23" fillId="0" borderId="0" xfId="0" applyFont="1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23" fillId="0" borderId="28" xfId="0" applyFont="1" applyFill="1" applyBorder="1" applyAlignment="1"/>
    <xf numFmtId="0" fontId="23" fillId="0" borderId="29" xfId="0" applyFont="1" applyFill="1" applyBorder="1"/>
    <xf numFmtId="0" fontId="0" fillId="0" borderId="28" xfId="0" applyFill="1" applyBorder="1"/>
    <xf numFmtId="0" fontId="0" fillId="0" borderId="0" xfId="0" applyFill="1" applyBorder="1"/>
    <xf numFmtId="0" fontId="0" fillId="0" borderId="29" xfId="0" applyFill="1" applyBorder="1"/>
    <xf numFmtId="0" fontId="0" fillId="0" borderId="30" xfId="0" applyFill="1" applyBorder="1"/>
    <xf numFmtId="0" fontId="0" fillId="0" borderId="31" xfId="0" applyFill="1" applyBorder="1"/>
    <xf numFmtId="0" fontId="0" fillId="0" borderId="32" xfId="0" applyFill="1" applyBorder="1"/>
    <xf numFmtId="0" fontId="2" fillId="4" borderId="0" xfId="0" applyNumberFormat="1" applyFont="1" applyFill="1" applyBorder="1" applyAlignment="1" applyProtection="1">
      <protection locked="0"/>
    </xf>
    <xf numFmtId="0" fontId="2" fillId="4" borderId="0" xfId="0" applyFont="1" applyFill="1" applyBorder="1" applyAlignment="1" applyProtection="1">
      <alignment horizontal="center" vertical="center"/>
    </xf>
    <xf numFmtId="0" fontId="24" fillId="4" borderId="0" xfId="0" applyFont="1" applyFill="1" applyBorder="1" applyAlignment="1" applyProtection="1">
      <alignment horizontal="center" vertical="center"/>
    </xf>
    <xf numFmtId="0" fontId="2" fillId="4" borderId="1" xfId="3" applyFont="1" applyFill="1" applyBorder="1" applyAlignment="1">
      <alignment horizontal="center"/>
    </xf>
    <xf numFmtId="0" fontId="24" fillId="4" borderId="2" xfId="6" applyFont="1" applyFill="1" applyBorder="1" applyAlignment="1">
      <alignment horizontal="center"/>
    </xf>
    <xf numFmtId="0" fontId="2" fillId="4" borderId="3" xfId="6" applyFont="1" applyFill="1" applyBorder="1" applyAlignment="1">
      <alignment horizontal="right"/>
    </xf>
    <xf numFmtId="0" fontId="2" fillId="4" borderId="0" xfId="3" applyFont="1" applyFill="1" applyBorder="1" applyAlignment="1">
      <alignment horizontal="center"/>
    </xf>
    <xf numFmtId="0" fontId="5" fillId="4" borderId="0" xfId="0" applyFont="1" applyFill="1" applyBorder="1" applyAlignment="1">
      <alignment horizontal="left" vertical="top"/>
    </xf>
    <xf numFmtId="0" fontId="2" fillId="4" borderId="1" xfId="3" applyFont="1" applyFill="1" applyBorder="1" applyAlignment="1">
      <alignment horizontal="center"/>
    </xf>
    <xf numFmtId="0" fontId="22" fillId="7" borderId="4" xfId="3" applyFont="1" applyFill="1" applyBorder="1" applyAlignment="1" applyProtection="1">
      <alignment horizontal="center" vertical="center"/>
    </xf>
    <xf numFmtId="0" fontId="22" fillId="7" borderId="5" xfId="3" applyFont="1" applyFill="1" applyBorder="1" applyAlignment="1" applyProtection="1">
      <alignment horizontal="center" vertical="center"/>
    </xf>
    <xf numFmtId="0" fontId="23" fillId="4" borderId="25" xfId="0" applyFont="1" applyFill="1" applyBorder="1" applyProtection="1"/>
    <xf numFmtId="0" fontId="23" fillId="4" borderId="28" xfId="0" applyFont="1" applyFill="1" applyBorder="1" applyProtection="1"/>
    <xf numFmtId="0" fontId="2" fillId="4" borderId="29" xfId="0" applyFont="1" applyFill="1" applyBorder="1" applyAlignment="1" applyProtection="1">
      <alignment horizontal="center" vertical="center"/>
    </xf>
    <xf numFmtId="0" fontId="2" fillId="4" borderId="28" xfId="3" applyFont="1" applyFill="1" applyBorder="1" applyAlignment="1" applyProtection="1">
      <alignment horizontal="center"/>
      <protection locked="0"/>
    </xf>
    <xf numFmtId="0" fontId="2" fillId="4" borderId="38" xfId="0" applyNumberFormat="1" applyFont="1" applyFill="1" applyBorder="1" applyAlignment="1" applyProtection="1">
      <protection locked="0"/>
    </xf>
    <xf numFmtId="0" fontId="5" fillId="4" borderId="30" xfId="3" applyFont="1" applyFill="1" applyBorder="1" applyAlignment="1" applyProtection="1">
      <alignment horizontal="center" vertical="center"/>
      <protection locked="0"/>
    </xf>
    <xf numFmtId="0" fontId="23" fillId="4" borderId="31" xfId="0" applyFont="1" applyFill="1" applyBorder="1" applyAlignment="1" applyProtection="1">
      <alignment horizontal="center"/>
      <protection locked="0"/>
    </xf>
    <xf numFmtId="0" fontId="5" fillId="4" borderId="31" xfId="3" applyFont="1" applyFill="1" applyBorder="1" applyAlignment="1" applyProtection="1">
      <alignment horizontal="center" vertical="center"/>
      <protection locked="0"/>
    </xf>
    <xf numFmtId="0" fontId="23" fillId="4" borderId="32" xfId="0" applyFont="1" applyFill="1" applyBorder="1" applyAlignment="1" applyProtection="1">
      <alignment horizontal="center"/>
      <protection locked="0"/>
    </xf>
    <xf numFmtId="0" fontId="24" fillId="4" borderId="29" xfId="0" applyFont="1" applyFill="1" applyBorder="1" applyAlignment="1" applyProtection="1">
      <alignment horizontal="center" vertical="center"/>
    </xf>
    <xf numFmtId="0" fontId="5" fillId="4" borderId="38" xfId="0" applyNumberFormat="1" applyFont="1" applyFill="1" applyBorder="1" applyAlignment="1" applyProtection="1">
      <protection locked="0"/>
    </xf>
    <xf numFmtId="0" fontId="2" fillId="4" borderId="30" xfId="3" applyFont="1" applyFill="1" applyBorder="1" applyAlignment="1" applyProtection="1">
      <alignment horizontal="center"/>
      <protection locked="0"/>
    </xf>
    <xf numFmtId="0" fontId="24" fillId="4" borderId="31" xfId="0" applyFont="1" applyFill="1" applyBorder="1" applyAlignment="1" applyProtection="1">
      <alignment horizontal="centerContinuous"/>
      <protection locked="0"/>
    </xf>
    <xf numFmtId="0" fontId="2" fillId="4" borderId="31" xfId="3" applyFont="1" applyFill="1" applyBorder="1" applyAlignment="1" applyProtection="1">
      <alignment horizontal="centerContinuous"/>
      <protection locked="0"/>
    </xf>
    <xf numFmtId="0" fontId="24" fillId="4" borderId="32" xfId="0" applyFont="1" applyFill="1" applyBorder="1" applyAlignment="1" applyProtection="1">
      <alignment horizontal="center"/>
      <protection locked="0"/>
    </xf>
    <xf numFmtId="0" fontId="25" fillId="7" borderId="34" xfId="0" applyFont="1" applyFill="1" applyBorder="1" applyAlignment="1">
      <alignment horizontal="center" vertical="center" wrapText="1"/>
    </xf>
    <xf numFmtId="0" fontId="25" fillId="7" borderId="35" xfId="0" applyFont="1" applyFill="1" applyBorder="1" applyAlignment="1">
      <alignment horizontal="center" vertical="center" wrapText="1"/>
    </xf>
    <xf numFmtId="0" fontId="25" fillId="7" borderId="28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5" fillId="7" borderId="29" xfId="0" applyFont="1" applyFill="1" applyBorder="1" applyAlignment="1">
      <alignment vertical="center"/>
    </xf>
    <xf numFmtId="0" fontId="2" fillId="4" borderId="0" xfId="3" applyFont="1" applyFill="1" applyBorder="1" applyAlignment="1">
      <alignment horizontal="center"/>
    </xf>
    <xf numFmtId="0" fontId="2" fillId="4" borderId="1" xfId="3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 vertical="center" wrapText="1"/>
    </xf>
    <xf numFmtId="3" fontId="23" fillId="4" borderId="0" xfId="0" applyNumberFormat="1" applyFont="1" applyFill="1"/>
    <xf numFmtId="165" fontId="22" fillId="7" borderId="10" xfId="2" applyNumberFormat="1" applyFont="1" applyFill="1" applyBorder="1" applyAlignment="1">
      <alignment horizontal="center" vertical="center" wrapText="1"/>
    </xf>
    <xf numFmtId="0" fontId="5" fillId="4" borderId="0" xfId="0" applyFont="1" applyFill="1" applyBorder="1" applyAlignment="1" applyProtection="1">
      <alignment horizontal="center" vertical="top" wrapText="1"/>
      <protection locked="0"/>
    </xf>
    <xf numFmtId="0" fontId="23" fillId="4" borderId="7" xfId="0" applyFont="1" applyFill="1" applyBorder="1" applyAlignment="1" applyProtection="1">
      <alignment horizontal="center"/>
      <protection locked="0"/>
    </xf>
    <xf numFmtId="0" fontId="23" fillId="4" borderId="16" xfId="0" quotePrefix="1" applyFont="1" applyFill="1" applyBorder="1" applyAlignment="1">
      <alignment horizontal="center" vertical="center" wrapText="1"/>
    </xf>
    <xf numFmtId="0" fontId="48" fillId="0" borderId="0" xfId="0" applyFont="1" applyFill="1" applyBorder="1"/>
    <xf numFmtId="0" fontId="23" fillId="4" borderId="0" xfId="0" applyFont="1" applyFill="1" applyBorder="1" applyAlignment="1" applyProtection="1">
      <alignment horizontal="center"/>
      <protection locked="0"/>
    </xf>
    <xf numFmtId="0" fontId="5" fillId="4" borderId="4" xfId="0" applyFont="1" applyFill="1" applyBorder="1" applyAlignment="1" applyProtection="1">
      <alignment vertical="center"/>
      <protection locked="0"/>
    </xf>
    <xf numFmtId="0" fontId="5" fillId="4" borderId="4" xfId="0" applyFont="1" applyFill="1" applyBorder="1" applyAlignment="1" applyProtection="1">
      <alignment wrapText="1"/>
      <protection locked="0"/>
    </xf>
    <xf numFmtId="0" fontId="8" fillId="0" borderId="0" xfId="0" applyFont="1" applyBorder="1"/>
    <xf numFmtId="0" fontId="44" fillId="0" borderId="0" xfId="6" applyBorder="1" applyAlignment="1">
      <alignment vertical="top"/>
    </xf>
    <xf numFmtId="0" fontId="5" fillId="4" borderId="4" xfId="0" applyFont="1" applyFill="1" applyBorder="1" applyProtection="1">
      <protection locked="0"/>
    </xf>
    <xf numFmtId="43" fontId="5" fillId="4" borderId="4" xfId="2" applyFont="1" applyFill="1" applyBorder="1" applyProtection="1">
      <protection locked="0"/>
    </xf>
    <xf numFmtId="0" fontId="0" fillId="4" borderId="0" xfId="0" applyFill="1" applyBorder="1"/>
    <xf numFmtId="0" fontId="0" fillId="0" borderId="0" xfId="0" applyBorder="1"/>
    <xf numFmtId="3" fontId="49" fillId="4" borderId="0" xfId="3" applyNumberFormat="1" applyFont="1" applyFill="1" applyBorder="1" applyAlignment="1">
      <alignment horizontal="right" vertical="top" wrapText="1"/>
    </xf>
    <xf numFmtId="0" fontId="2" fillId="0" borderId="25" xfId="3" applyFont="1" applyFill="1" applyBorder="1" applyAlignment="1"/>
    <xf numFmtId="0" fontId="2" fillId="0" borderId="28" xfId="3" applyFont="1" applyFill="1" applyBorder="1" applyAlignment="1"/>
    <xf numFmtId="0" fontId="2" fillId="0" borderId="0" xfId="3" applyFont="1" applyFill="1" applyBorder="1" applyAlignment="1"/>
    <xf numFmtId="0" fontId="2" fillId="0" borderId="0" xfId="0" applyFont="1" applyFill="1" applyBorder="1" applyAlignment="1"/>
    <xf numFmtId="0" fontId="23" fillId="0" borderId="0" xfId="0" applyFont="1" applyFill="1" applyBorder="1" applyAlignment="1"/>
    <xf numFmtId="0" fontId="23" fillId="0" borderId="1" xfId="0" applyFont="1" applyFill="1" applyBorder="1"/>
    <xf numFmtId="0" fontId="11" fillId="0" borderId="18" xfId="6" applyFont="1" applyBorder="1" applyAlignment="1">
      <alignment vertical="top"/>
    </xf>
    <xf numFmtId="37" fontId="11" fillId="0" borderId="18" xfId="6" applyNumberFormat="1" applyFont="1" applyBorder="1" applyAlignment="1">
      <alignment vertical="top"/>
    </xf>
    <xf numFmtId="0" fontId="5" fillId="4" borderId="0" xfId="0" applyFont="1" applyFill="1" applyBorder="1" applyAlignment="1" applyProtection="1">
      <alignment horizontal="center" vertical="top" wrapText="1"/>
      <protection locked="0"/>
    </xf>
    <xf numFmtId="0" fontId="23" fillId="4" borderId="7" xfId="0" applyFont="1" applyFill="1" applyBorder="1" applyAlignment="1" applyProtection="1">
      <alignment horizontal="center"/>
      <protection locked="0"/>
    </xf>
    <xf numFmtId="0" fontId="5" fillId="4" borderId="18" xfId="0" applyFont="1" applyFill="1" applyBorder="1" applyAlignment="1" applyProtection="1">
      <alignment horizontal="center" vertical="center"/>
      <protection locked="0"/>
    </xf>
    <xf numFmtId="0" fontId="23" fillId="0" borderId="18" xfId="0" applyFont="1" applyFill="1" applyBorder="1" applyAlignment="1" applyProtection="1">
      <alignment horizontal="center" vertical="center"/>
      <protection locked="0"/>
    </xf>
    <xf numFmtId="0" fontId="5" fillId="0" borderId="18" xfId="0" applyFont="1" applyFill="1" applyBorder="1" applyAlignment="1" applyProtection="1">
      <alignment horizontal="center" vertical="center"/>
      <protection locked="0"/>
    </xf>
    <xf numFmtId="0" fontId="23" fillId="4" borderId="18" xfId="0" applyFont="1" applyFill="1" applyBorder="1" applyAlignment="1" applyProtection="1">
      <alignment horizontal="center" vertical="center"/>
      <protection locked="0"/>
    </xf>
    <xf numFmtId="0" fontId="23" fillId="4" borderId="19" xfId="0" applyFont="1" applyFill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0" fontId="28" fillId="4" borderId="0" xfId="0" applyFont="1" applyFill="1" applyBorder="1" applyAlignment="1" applyProtection="1">
      <alignment vertical="top"/>
      <protection locked="0"/>
    </xf>
    <xf numFmtId="0" fontId="5" fillId="4" borderId="17" xfId="0" applyFont="1" applyFill="1" applyBorder="1" applyAlignment="1" applyProtection="1">
      <alignment horizontal="center" vertical="center"/>
      <protection locked="0"/>
    </xf>
    <xf numFmtId="0" fontId="23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23" fillId="4" borderId="2" xfId="0" applyFont="1" applyFill="1" applyBorder="1" applyAlignment="1" applyProtection="1">
      <alignment horizontal="center" vertical="center"/>
      <protection locked="0"/>
    </xf>
    <xf numFmtId="0" fontId="23" fillId="0" borderId="2" xfId="0" applyFont="1" applyFill="1" applyBorder="1" applyAlignment="1" applyProtection="1">
      <alignment horizontal="center" vertical="center"/>
      <protection locked="0"/>
    </xf>
    <xf numFmtId="0" fontId="50" fillId="0" borderId="18" xfId="0" applyFont="1" applyFill="1" applyBorder="1" applyAlignment="1">
      <alignment horizontal="center" vertical="center"/>
    </xf>
    <xf numFmtId="0" fontId="23" fillId="4" borderId="18" xfId="0" applyFont="1" applyFill="1" applyBorder="1" applyAlignment="1" applyProtection="1">
      <alignment horizontal="center"/>
      <protection locked="0"/>
    </xf>
    <xf numFmtId="0" fontId="23" fillId="4" borderId="19" xfId="0" applyFont="1" applyFill="1" applyBorder="1" applyAlignment="1" applyProtection="1">
      <alignment horizontal="center"/>
      <protection locked="0"/>
    </xf>
    <xf numFmtId="167" fontId="11" fillId="4" borderId="8" xfId="2" applyNumberFormat="1" applyFont="1" applyFill="1" applyBorder="1" applyAlignment="1">
      <alignment horizontal="center"/>
    </xf>
    <xf numFmtId="167" fontId="11" fillId="4" borderId="17" xfId="2" applyNumberFormat="1" applyFont="1" applyFill="1" applyBorder="1" applyAlignment="1">
      <alignment horizontal="center"/>
    </xf>
    <xf numFmtId="167" fontId="12" fillId="4" borderId="18" xfId="2" applyNumberFormat="1" applyFont="1" applyFill="1" applyBorder="1" applyAlignment="1">
      <alignment vertical="center" wrapText="1"/>
    </xf>
    <xf numFmtId="167" fontId="11" fillId="4" borderId="5" xfId="2" applyNumberFormat="1" applyFont="1" applyFill="1" applyBorder="1" applyAlignment="1">
      <alignment horizontal="center"/>
    </xf>
    <xf numFmtId="167" fontId="11" fillId="4" borderId="19" xfId="2" applyNumberFormat="1" applyFont="1" applyFill="1" applyBorder="1" applyAlignment="1">
      <alignment horizontal="center"/>
    </xf>
    <xf numFmtId="167" fontId="1" fillId="4" borderId="7" xfId="2" applyNumberFormat="1" applyFont="1" applyFill="1" applyBorder="1" applyAlignment="1">
      <alignment vertical="top" wrapText="1"/>
    </xf>
    <xf numFmtId="167" fontId="9" fillId="4" borderId="0" xfId="2" applyNumberFormat="1" applyFont="1" applyFill="1" applyAlignment="1">
      <alignment horizontal="center"/>
    </xf>
    <xf numFmtId="167" fontId="16" fillId="7" borderId="16" xfId="2" applyNumberFormat="1" applyFont="1" applyFill="1" applyBorder="1" applyAlignment="1">
      <alignment horizontal="center" vertical="center"/>
    </xf>
    <xf numFmtId="167" fontId="16" fillId="7" borderId="16" xfId="2" applyNumberFormat="1" applyFont="1" applyFill="1" applyBorder="1" applyAlignment="1">
      <alignment horizontal="center" wrapText="1"/>
    </xf>
    <xf numFmtId="167" fontId="17" fillId="4" borderId="18" xfId="2" applyNumberFormat="1" applyFont="1" applyFill="1" applyBorder="1" applyAlignment="1">
      <alignment vertical="center" wrapText="1"/>
    </xf>
    <xf numFmtId="167" fontId="11" fillId="4" borderId="18" xfId="2" applyNumberFormat="1" applyFont="1" applyFill="1" applyBorder="1" applyAlignment="1">
      <alignment horizontal="center"/>
    </xf>
    <xf numFmtId="167" fontId="14" fillId="4" borderId="18" xfId="2" applyNumberFormat="1" applyFont="1" applyFill="1" applyBorder="1" applyAlignment="1">
      <alignment horizontal="center"/>
    </xf>
    <xf numFmtId="167" fontId="8" fillId="4" borderId="18" xfId="2" applyNumberFormat="1" applyFont="1" applyFill="1" applyBorder="1" applyAlignment="1">
      <alignment horizontal="right" vertical="top" wrapText="1"/>
    </xf>
    <xf numFmtId="167" fontId="8" fillId="4" borderId="19" xfId="2" applyNumberFormat="1" applyFont="1" applyFill="1" applyBorder="1" applyAlignment="1">
      <alignment horizontal="justify" vertical="top" wrapText="1"/>
    </xf>
    <xf numFmtId="167" fontId="9" fillId="4" borderId="19" xfId="2" applyNumberFormat="1" applyFont="1" applyFill="1" applyBorder="1" applyAlignment="1">
      <alignment horizontal="right" vertical="top" wrapText="1"/>
    </xf>
    <xf numFmtId="167" fontId="8" fillId="4" borderId="18" xfId="2" applyNumberFormat="1" applyFont="1" applyFill="1" applyBorder="1" applyAlignment="1">
      <alignment horizontal="right" vertical="center" wrapText="1"/>
    </xf>
    <xf numFmtId="167" fontId="8" fillId="0" borderId="18" xfId="2" applyNumberFormat="1" applyFont="1" applyFill="1" applyBorder="1" applyAlignment="1">
      <alignment horizontal="right" vertical="center" wrapText="1"/>
    </xf>
    <xf numFmtId="167" fontId="8" fillId="4" borderId="19" xfId="2" applyNumberFormat="1" applyFont="1" applyFill="1" applyBorder="1" applyAlignment="1">
      <alignment horizontal="justify" vertical="center" wrapText="1"/>
    </xf>
    <xf numFmtId="167" fontId="9" fillId="4" borderId="19" xfId="2" applyNumberFormat="1" applyFont="1" applyFill="1" applyBorder="1" applyAlignment="1">
      <alignment horizontal="right" vertical="center" wrapText="1"/>
    </xf>
    <xf numFmtId="167" fontId="9" fillId="4" borderId="18" xfId="2" applyNumberFormat="1" applyFont="1" applyFill="1" applyBorder="1" applyAlignment="1">
      <alignment horizontal="right" vertical="center" wrapText="1"/>
    </xf>
    <xf numFmtId="167" fontId="9" fillId="4" borderId="16" xfId="2" applyNumberFormat="1" applyFont="1" applyFill="1" applyBorder="1" applyAlignment="1">
      <alignment vertical="center" wrapText="1"/>
    </xf>
    <xf numFmtId="167" fontId="9" fillId="4" borderId="18" xfId="2" applyNumberFormat="1" applyFont="1" applyFill="1" applyBorder="1" applyAlignment="1">
      <alignment horizontal="right" vertical="top" wrapText="1"/>
    </xf>
    <xf numFmtId="167" fontId="8" fillId="4" borderId="18" xfId="2" applyNumberFormat="1" applyFont="1" applyFill="1" applyBorder="1" applyAlignment="1">
      <alignment horizontal="right" vertical="top"/>
    </xf>
    <xf numFmtId="167" fontId="9" fillId="4" borderId="18" xfId="2" applyNumberFormat="1" applyFont="1" applyFill="1" applyBorder="1" applyAlignment="1">
      <alignment horizontal="right" vertical="top"/>
    </xf>
    <xf numFmtId="167" fontId="8" fillId="4" borderId="19" xfId="2" applyNumberFormat="1" applyFont="1" applyFill="1" applyBorder="1" applyAlignment="1">
      <alignment horizontal="right" vertical="top"/>
    </xf>
    <xf numFmtId="167" fontId="9" fillId="4" borderId="19" xfId="2" applyNumberFormat="1" applyFont="1" applyFill="1" applyBorder="1" applyAlignment="1">
      <alignment horizontal="right" vertical="top"/>
    </xf>
    <xf numFmtId="167" fontId="8" fillId="4" borderId="22" xfId="2" applyNumberFormat="1" applyFont="1" applyFill="1" applyBorder="1" applyAlignment="1">
      <alignment horizontal="right" vertical="center" wrapText="1"/>
    </xf>
    <xf numFmtId="167" fontId="8" fillId="4" borderId="19" xfId="2" applyNumberFormat="1" applyFont="1" applyFill="1" applyBorder="1" applyAlignment="1">
      <alignment horizontal="right" vertical="center" wrapText="1"/>
    </xf>
    <xf numFmtId="167" fontId="8" fillId="4" borderId="16" xfId="2" applyNumberFormat="1" applyFont="1" applyFill="1" applyBorder="1" applyAlignment="1">
      <alignment horizontal="right" vertical="center" wrapText="1"/>
    </xf>
    <xf numFmtId="167" fontId="8" fillId="4" borderId="0" xfId="2" applyNumberFormat="1" applyFont="1" applyFill="1"/>
    <xf numFmtId="167" fontId="16" fillId="7" borderId="16" xfId="2" applyNumberFormat="1" applyFont="1" applyFill="1" applyBorder="1" applyAlignment="1">
      <alignment horizontal="center" vertical="center" wrapText="1"/>
    </xf>
    <xf numFmtId="167" fontId="8" fillId="4" borderId="17" xfId="2" applyNumberFormat="1" applyFont="1" applyFill="1" applyBorder="1" applyAlignment="1">
      <alignment horizontal="justify" vertical="center" wrapText="1"/>
    </xf>
    <xf numFmtId="167" fontId="9" fillId="4" borderId="22" xfId="2" applyNumberFormat="1" applyFont="1" applyFill="1" applyBorder="1" applyAlignment="1">
      <alignment horizontal="right" vertical="center" wrapText="1"/>
    </xf>
    <xf numFmtId="167" fontId="8" fillId="4" borderId="2" xfId="2" applyNumberFormat="1" applyFont="1" applyFill="1" applyBorder="1" applyAlignment="1">
      <alignment horizontal="right" vertical="center" wrapText="1"/>
    </xf>
    <xf numFmtId="167" fontId="9" fillId="4" borderId="2" xfId="2" applyNumberFormat="1" applyFont="1" applyFill="1" applyBorder="1" applyAlignment="1">
      <alignment horizontal="right" vertical="center" wrapText="1"/>
    </xf>
    <xf numFmtId="167" fontId="8" fillId="4" borderId="5" xfId="2" applyNumberFormat="1" applyFont="1" applyFill="1" applyBorder="1" applyAlignment="1">
      <alignment horizontal="right" vertical="center" wrapText="1"/>
    </xf>
    <xf numFmtId="0" fontId="5" fillId="4" borderId="0" xfId="0" applyFont="1" applyFill="1" applyBorder="1" applyAlignment="1" applyProtection="1">
      <alignment horizontal="center" vertical="top" wrapText="1"/>
      <protection locked="0"/>
    </xf>
    <xf numFmtId="4" fontId="5" fillId="4" borderId="11" xfId="2" applyNumberFormat="1" applyFont="1" applyFill="1" applyBorder="1" applyAlignment="1" applyProtection="1">
      <alignment horizontal="center" vertical="top"/>
      <protection locked="0"/>
    </xf>
    <xf numFmtId="0" fontId="23" fillId="4" borderId="8" xfId="0" applyFont="1" applyFill="1" applyBorder="1" applyAlignment="1" applyProtection="1">
      <alignment vertical="top"/>
      <protection locked="0"/>
    </xf>
    <xf numFmtId="4" fontId="5" fillId="4" borderId="1" xfId="2" applyNumberFormat="1" applyFont="1" applyFill="1" applyBorder="1" applyAlignment="1" applyProtection="1">
      <alignment horizontal="center" vertical="top"/>
      <protection locked="0"/>
    </xf>
    <xf numFmtId="3" fontId="5" fillId="4" borderId="2" xfId="0" applyNumberFormat="1" applyFont="1" applyFill="1" applyBorder="1" applyAlignment="1" applyProtection="1">
      <alignment vertical="top"/>
      <protection locked="0"/>
    </xf>
    <xf numFmtId="0" fontId="23" fillId="4" borderId="2" xfId="0" applyFont="1" applyFill="1" applyBorder="1" applyAlignment="1" applyProtection="1">
      <alignment wrapText="1"/>
      <protection locked="0"/>
    </xf>
    <xf numFmtId="0" fontId="5" fillId="4" borderId="2" xfId="0" applyFont="1" applyFill="1" applyBorder="1" applyAlignment="1" applyProtection="1">
      <alignment vertical="top" wrapText="1"/>
      <protection locked="0"/>
    </xf>
    <xf numFmtId="0" fontId="23" fillId="4" borderId="2" xfId="0" applyFont="1" applyFill="1" applyBorder="1" applyProtection="1">
      <protection locked="0"/>
    </xf>
    <xf numFmtId="0" fontId="44" fillId="0" borderId="2" xfId="6" applyBorder="1" applyAlignment="1">
      <alignment vertical="top"/>
    </xf>
    <xf numFmtId="4" fontId="23" fillId="4" borderId="1" xfId="0" applyNumberFormat="1" applyFont="1" applyFill="1" applyBorder="1" applyAlignment="1" applyProtection="1">
      <alignment horizontal="center"/>
      <protection locked="0"/>
    </xf>
    <xf numFmtId="4" fontId="23" fillId="0" borderId="1" xfId="2" applyNumberFormat="1" applyFont="1" applyFill="1" applyBorder="1" applyAlignment="1" applyProtection="1">
      <alignment horizontal="center" vertical="top"/>
      <protection locked="0"/>
    </xf>
    <xf numFmtId="4" fontId="23" fillId="0" borderId="1" xfId="0" applyNumberFormat="1" applyFont="1" applyFill="1" applyBorder="1" applyAlignment="1" applyProtection="1">
      <alignment horizontal="center"/>
      <protection locked="0"/>
    </xf>
    <xf numFmtId="4" fontId="5" fillId="0" borderId="1" xfId="2" applyNumberFormat="1" applyFont="1" applyFill="1" applyBorder="1" applyAlignment="1" applyProtection="1">
      <alignment horizontal="center" vertical="top"/>
      <protection locked="0"/>
    </xf>
    <xf numFmtId="4" fontId="23" fillId="4" borderId="3" xfId="0" applyNumberFormat="1" applyFont="1" applyFill="1" applyBorder="1" applyAlignment="1" applyProtection="1">
      <alignment horizontal="center"/>
      <protection locked="0"/>
    </xf>
    <xf numFmtId="0" fontId="23" fillId="4" borderId="5" xfId="0" applyFont="1" applyFill="1" applyBorder="1" applyProtection="1">
      <protection locked="0"/>
    </xf>
    <xf numFmtId="0" fontId="22" fillId="7" borderId="6" xfId="3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center"/>
    </xf>
    <xf numFmtId="0" fontId="2" fillId="4" borderId="4" xfId="0" applyNumberFormat="1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>
      <alignment horizontal="left" vertical="top" wrapText="1"/>
    </xf>
    <xf numFmtId="0" fontId="2" fillId="4" borderId="0" xfId="0" applyFont="1" applyFill="1" applyBorder="1" applyAlignment="1">
      <alignment vertical="top" wrapText="1"/>
    </xf>
    <xf numFmtId="0" fontId="2" fillId="4" borderId="0" xfId="0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justify" vertical="top" wrapText="1"/>
    </xf>
    <xf numFmtId="0" fontId="32" fillId="4" borderId="0" xfId="0" applyFont="1" applyFill="1" applyBorder="1" applyAlignment="1">
      <alignment horizontal="left" vertical="top" wrapText="1"/>
    </xf>
    <xf numFmtId="0" fontId="5" fillId="4" borderId="0" xfId="0" applyFont="1" applyFill="1" applyBorder="1" applyAlignment="1" applyProtection="1">
      <alignment horizontal="center" vertical="top" wrapText="1"/>
      <protection locked="0"/>
    </xf>
    <xf numFmtId="0" fontId="32" fillId="4" borderId="0" xfId="0" applyFont="1" applyFill="1" applyBorder="1" applyAlignment="1">
      <alignment vertical="top" wrapText="1"/>
    </xf>
    <xf numFmtId="0" fontId="5" fillId="4" borderId="0" xfId="0" applyFont="1" applyFill="1" applyBorder="1" applyAlignment="1">
      <alignment horizontal="left" vertical="top"/>
    </xf>
    <xf numFmtId="0" fontId="5" fillId="4" borderId="4" xfId="0" applyFont="1" applyFill="1" applyBorder="1" applyAlignment="1" applyProtection="1">
      <alignment horizont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0" fontId="23" fillId="4" borderId="7" xfId="0" applyFont="1" applyFill="1" applyBorder="1" applyAlignment="1" applyProtection="1">
      <alignment horizontal="center"/>
      <protection locked="0"/>
    </xf>
    <xf numFmtId="0" fontId="2" fillId="4" borderId="0" xfId="0" applyFont="1" applyFill="1" applyBorder="1" applyAlignment="1">
      <alignment horizontal="center"/>
    </xf>
    <xf numFmtId="0" fontId="2" fillId="4" borderId="0" xfId="1" applyNumberFormat="1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0" fontId="25" fillId="7" borderId="11" xfId="3" applyFont="1" applyFill="1" applyBorder="1" applyAlignment="1">
      <alignment horizontal="center" vertical="center"/>
    </xf>
    <xf numFmtId="0" fontId="25" fillId="7" borderId="1" xfId="3" applyFont="1" applyFill="1" applyBorder="1" applyAlignment="1">
      <alignment horizontal="center" vertical="center"/>
    </xf>
    <xf numFmtId="0" fontId="22" fillId="7" borderId="7" xfId="3" applyFont="1" applyFill="1" applyBorder="1" applyAlignment="1">
      <alignment horizontal="center" vertical="center"/>
    </xf>
    <xf numFmtId="0" fontId="22" fillId="7" borderId="0" xfId="3" applyFont="1" applyFill="1" applyBorder="1" applyAlignment="1">
      <alignment horizontal="center" vertical="center"/>
    </xf>
    <xf numFmtId="0" fontId="31" fillId="7" borderId="7" xfId="3" applyFont="1" applyFill="1" applyBorder="1" applyAlignment="1">
      <alignment horizontal="right" vertical="top"/>
    </xf>
    <xf numFmtId="0" fontId="31" fillId="7" borderId="0" xfId="3" applyFont="1" applyFill="1" applyBorder="1" applyAlignment="1">
      <alignment horizontal="right" vertical="top"/>
    </xf>
    <xf numFmtId="0" fontId="5" fillId="4" borderId="4" xfId="0" applyFont="1" applyFill="1" applyBorder="1" applyAlignment="1">
      <alignment horizontal="left" vertical="top" wrapText="1"/>
    </xf>
    <xf numFmtId="0" fontId="23" fillId="4" borderId="4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top" wrapText="1"/>
    </xf>
    <xf numFmtId="0" fontId="6" fillId="3" borderId="14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 wrapText="1"/>
    </xf>
    <xf numFmtId="0" fontId="2" fillId="2" borderId="12" xfId="3" applyFont="1" applyFill="1" applyBorder="1" applyAlignment="1">
      <alignment horizontal="center" vertical="center"/>
    </xf>
    <xf numFmtId="0" fontId="2" fillId="2" borderId="13" xfId="3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right" vertical="distributed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left" vertical="top"/>
    </xf>
    <xf numFmtId="0" fontId="22" fillId="7" borderId="7" xfId="3" applyFont="1" applyFill="1" applyBorder="1" applyAlignment="1">
      <alignment horizontal="center" vertical="center" wrapText="1"/>
    </xf>
    <xf numFmtId="0" fontId="22" fillId="7" borderId="4" xfId="3" applyFont="1" applyFill="1" applyBorder="1" applyAlignment="1">
      <alignment horizontal="center" vertical="center" wrapText="1"/>
    </xf>
    <xf numFmtId="0" fontId="2" fillId="4" borderId="1" xfId="1" applyNumberFormat="1" applyFont="1" applyFill="1" applyBorder="1" applyAlignment="1">
      <alignment horizontal="center" vertical="center"/>
    </xf>
    <xf numFmtId="0" fontId="2" fillId="4" borderId="2" xfId="1" applyNumberFormat="1" applyFont="1" applyFill="1" applyBorder="1" applyAlignment="1">
      <alignment horizontal="center" vertical="center"/>
    </xf>
    <xf numFmtId="0" fontId="2" fillId="4" borderId="1" xfId="1" applyNumberFormat="1" applyFont="1" applyFill="1" applyBorder="1" applyAlignment="1">
      <alignment horizontal="center" vertical="top"/>
    </xf>
    <xf numFmtId="0" fontId="2" fillId="4" borderId="0" xfId="1" applyNumberFormat="1" applyFont="1" applyFill="1" applyBorder="1" applyAlignment="1">
      <alignment horizontal="center" vertical="top"/>
    </xf>
    <xf numFmtId="0" fontId="2" fillId="4" borderId="2" xfId="1" applyNumberFormat="1" applyFont="1" applyFill="1" applyBorder="1" applyAlignment="1">
      <alignment horizontal="center" vertical="top"/>
    </xf>
    <xf numFmtId="0" fontId="24" fillId="4" borderId="0" xfId="0" applyFont="1" applyFill="1" applyBorder="1" applyAlignment="1">
      <alignment horizontal="left" vertical="top"/>
    </xf>
    <xf numFmtId="0" fontId="23" fillId="4" borderId="3" xfId="0" applyFont="1" applyFill="1" applyBorder="1" applyAlignment="1">
      <alignment horizontal="center" vertical="top"/>
    </xf>
    <xf numFmtId="0" fontId="23" fillId="4" borderId="4" xfId="0" applyFont="1" applyFill="1" applyBorder="1" applyAlignment="1">
      <alignment horizontal="center" vertical="top"/>
    </xf>
    <xf numFmtId="0" fontId="23" fillId="4" borderId="5" xfId="0" applyFont="1" applyFill="1" applyBorder="1" applyAlignment="1">
      <alignment horizontal="center" vertical="top"/>
    </xf>
    <xf numFmtId="0" fontId="2" fillId="4" borderId="0" xfId="1" applyNumberFormat="1" applyFont="1" applyFill="1" applyBorder="1" applyAlignment="1" applyProtection="1">
      <alignment horizontal="center" vertical="top"/>
    </xf>
    <xf numFmtId="0" fontId="2" fillId="4" borderId="2" xfId="1" applyNumberFormat="1" applyFont="1" applyFill="1" applyBorder="1" applyAlignment="1" applyProtection="1">
      <alignment horizontal="center" vertical="top"/>
    </xf>
    <xf numFmtId="0" fontId="2" fillId="4" borderId="0" xfId="3" applyFont="1" applyFill="1" applyBorder="1" applyAlignment="1" applyProtection="1">
      <alignment horizontal="center"/>
    </xf>
    <xf numFmtId="0" fontId="2" fillId="4" borderId="0" xfId="0" applyFont="1" applyFill="1" applyBorder="1" applyAlignment="1" applyProtection="1">
      <alignment horizontal="right"/>
    </xf>
    <xf numFmtId="0" fontId="5" fillId="4" borderId="0" xfId="0" applyNumberFormat="1" applyFont="1" applyFill="1" applyBorder="1" applyAlignment="1" applyProtection="1">
      <alignment horizontal="left"/>
    </xf>
    <xf numFmtId="0" fontId="2" fillId="4" borderId="0" xfId="1" applyNumberFormat="1" applyFont="1" applyFill="1" applyBorder="1" applyAlignment="1" applyProtection="1">
      <alignment horizontal="center" vertical="center"/>
    </xf>
    <xf numFmtId="0" fontId="22" fillId="7" borderId="6" xfId="3" applyFont="1" applyFill="1" applyBorder="1" applyAlignment="1" applyProtection="1">
      <alignment horizontal="center" vertical="center"/>
    </xf>
    <xf numFmtId="0" fontId="2" fillId="4" borderId="2" xfId="1" applyNumberFormat="1" applyFont="1" applyFill="1" applyBorder="1" applyAlignment="1" applyProtection="1">
      <alignment horizontal="center" vertical="center"/>
    </xf>
    <xf numFmtId="0" fontId="32" fillId="4" borderId="0" xfId="0" applyFont="1" applyFill="1" applyBorder="1" applyAlignment="1" applyProtection="1">
      <alignment horizontal="left" vertical="top"/>
    </xf>
    <xf numFmtId="0" fontId="2" fillId="4" borderId="0" xfId="0" applyFont="1" applyFill="1" applyBorder="1" applyAlignment="1" applyProtection="1">
      <alignment horizontal="left" vertical="top"/>
    </xf>
    <xf numFmtId="0" fontId="2" fillId="4" borderId="0" xfId="0" applyFont="1" applyFill="1" applyBorder="1" applyAlignment="1" applyProtection="1">
      <alignment horizontal="center" vertical="top"/>
    </xf>
    <xf numFmtId="0" fontId="5" fillId="4" borderId="0" xfId="0" applyFont="1" applyFill="1" applyBorder="1" applyAlignment="1" applyProtection="1">
      <alignment horizontal="left" vertical="top"/>
    </xf>
    <xf numFmtId="0" fontId="32" fillId="4" borderId="4" xfId="0" applyFont="1" applyFill="1" applyBorder="1" applyAlignment="1" applyProtection="1">
      <alignment horizontal="left" vertical="top"/>
    </xf>
    <xf numFmtId="0" fontId="5" fillId="4" borderId="0" xfId="0" applyNumberFormat="1" applyFont="1" applyFill="1" applyBorder="1" applyAlignment="1" applyProtection="1">
      <alignment horizontal="left"/>
      <protection locked="0"/>
    </xf>
    <xf numFmtId="0" fontId="24" fillId="4" borderId="0" xfId="0" applyFont="1" applyFill="1" applyBorder="1" applyAlignment="1">
      <alignment horizontal="left" vertical="top" wrapText="1"/>
    </xf>
    <xf numFmtId="0" fontId="2" fillId="4" borderId="4" xfId="0" applyFont="1" applyFill="1" applyBorder="1" applyAlignment="1">
      <alignment horizontal="left" vertical="top"/>
    </xf>
    <xf numFmtId="0" fontId="2" fillId="4" borderId="14" xfId="0" applyFont="1" applyFill="1" applyBorder="1" applyAlignment="1">
      <alignment horizontal="left" vertical="top"/>
    </xf>
    <xf numFmtId="0" fontId="22" fillId="7" borderId="6" xfId="0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left" vertical="top"/>
    </xf>
    <xf numFmtId="0" fontId="5" fillId="4" borderId="0" xfId="3" applyFont="1" applyFill="1" applyBorder="1" applyAlignment="1">
      <alignment horizontal="left" vertical="top" wrapText="1"/>
    </xf>
    <xf numFmtId="0" fontId="5" fillId="4" borderId="0" xfId="3" applyFont="1" applyFill="1" applyBorder="1" applyAlignment="1">
      <alignment horizontal="left" vertical="top"/>
    </xf>
    <xf numFmtId="0" fontId="2" fillId="4" borderId="0" xfId="3" applyFont="1" applyFill="1" applyBorder="1" applyAlignment="1">
      <alignment horizontal="left" vertical="top" wrapText="1"/>
    </xf>
    <xf numFmtId="0" fontId="2" fillId="0" borderId="26" xfId="3" applyFont="1" applyFill="1" applyBorder="1" applyAlignment="1">
      <alignment horizontal="center"/>
    </xf>
    <xf numFmtId="0" fontId="2" fillId="0" borderId="27" xfId="3" applyFont="1" applyFill="1" applyBorder="1" applyAlignment="1">
      <alignment horizontal="center"/>
    </xf>
    <xf numFmtId="0" fontId="2" fillId="0" borderId="0" xfId="3" applyFont="1" applyFill="1" applyBorder="1" applyAlignment="1">
      <alignment horizontal="center"/>
    </xf>
    <xf numFmtId="0" fontId="2" fillId="0" borderId="29" xfId="3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9" xfId="0" applyFont="1" applyFill="1" applyBorder="1" applyAlignment="1">
      <alignment horizontal="center"/>
    </xf>
    <xf numFmtId="0" fontId="25" fillId="7" borderId="28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5" fillId="7" borderId="29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left" vertical="top" wrapText="1"/>
    </xf>
    <xf numFmtId="0" fontId="12" fillId="4" borderId="0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167" fontId="14" fillId="4" borderId="17" xfId="2" applyNumberFormat="1" applyFont="1" applyFill="1" applyBorder="1" applyAlignment="1">
      <alignment horizontal="center"/>
    </xf>
    <xf numFmtId="167" fontId="14" fillId="4" borderId="19" xfId="2" applyNumberFormat="1" applyFont="1" applyFill="1" applyBorder="1" applyAlignment="1">
      <alignment horizontal="center"/>
    </xf>
    <xf numFmtId="167" fontId="4" fillId="0" borderId="9" xfId="2" applyNumberFormat="1" applyFont="1" applyBorder="1" applyAlignment="1">
      <alignment horizontal="center" vertical="top" wrapText="1"/>
    </xf>
    <xf numFmtId="167" fontId="4" fillId="0" borderId="10" xfId="2" applyNumberFormat="1" applyFont="1" applyBorder="1" applyAlignment="1">
      <alignment horizontal="center" vertical="top" wrapText="1"/>
    </xf>
    <xf numFmtId="0" fontId="12" fillId="4" borderId="1" xfId="0" applyFont="1" applyFill="1" applyBorder="1" applyAlignment="1">
      <alignment horizontal="left" vertical="center" wrapText="1"/>
    </xf>
    <xf numFmtId="167" fontId="12" fillId="4" borderId="17" xfId="2" applyNumberFormat="1" applyFont="1" applyFill="1" applyBorder="1" applyAlignment="1">
      <alignment horizontal="right" vertical="center" wrapText="1"/>
    </xf>
    <xf numFmtId="167" fontId="12" fillId="4" borderId="19" xfId="2" applyNumberFormat="1" applyFont="1" applyFill="1" applyBorder="1" applyAlignment="1">
      <alignment horizontal="right" vertical="center" wrapText="1"/>
    </xf>
    <xf numFmtId="37" fontId="16" fillId="7" borderId="16" xfId="4" applyNumberFormat="1" applyFont="1" applyFill="1" applyBorder="1" applyAlignment="1">
      <alignment horizontal="center" vertical="center" wrapText="1"/>
    </xf>
    <xf numFmtId="167" fontId="16" fillId="7" borderId="16" xfId="2" applyNumberFormat="1" applyFont="1" applyFill="1" applyBorder="1" applyAlignment="1">
      <alignment horizontal="center" vertical="center"/>
    </xf>
    <xf numFmtId="167" fontId="16" fillId="7" borderId="16" xfId="2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37" fontId="16" fillId="7" borderId="16" xfId="4" applyNumberFormat="1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 wrapText="1"/>
    </xf>
    <xf numFmtId="0" fontId="16" fillId="7" borderId="11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left" vertical="center" wrapText="1"/>
    </xf>
    <xf numFmtId="0" fontId="17" fillId="4" borderId="0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top" wrapText="1"/>
    </xf>
    <xf numFmtId="0" fontId="9" fillId="4" borderId="2" xfId="0" applyFont="1" applyFill="1" applyBorder="1" applyAlignment="1">
      <alignment horizontal="left" vertical="top" wrapText="1"/>
    </xf>
    <xf numFmtId="0" fontId="8" fillId="4" borderId="16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right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right"/>
    </xf>
    <xf numFmtId="0" fontId="8" fillId="4" borderId="10" xfId="0" applyFont="1" applyFill="1" applyBorder="1" applyAlignment="1">
      <alignment horizontal="right"/>
    </xf>
    <xf numFmtId="0" fontId="16" fillId="7" borderId="1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0" fontId="16" fillId="7" borderId="2" xfId="0" applyFont="1" applyFill="1" applyBorder="1" applyAlignment="1">
      <alignment horizontal="center"/>
    </xf>
    <xf numFmtId="0" fontId="16" fillId="7" borderId="16" xfId="3" applyFont="1" applyFill="1" applyBorder="1" applyAlignment="1">
      <alignment horizontal="center"/>
    </xf>
    <xf numFmtId="0" fontId="16" fillId="7" borderId="9" xfId="0" applyFont="1" applyFill="1" applyBorder="1" applyAlignment="1">
      <alignment horizontal="center"/>
    </xf>
    <xf numFmtId="0" fontId="16" fillId="7" borderId="6" xfId="0" applyFont="1" applyFill="1" applyBorder="1" applyAlignment="1">
      <alignment horizontal="center"/>
    </xf>
    <xf numFmtId="0" fontId="16" fillId="7" borderId="10" xfId="0" applyFont="1" applyFill="1" applyBorder="1" applyAlignment="1">
      <alignment horizontal="center"/>
    </xf>
    <xf numFmtId="0" fontId="9" fillId="4" borderId="9" xfId="0" applyFont="1" applyFill="1" applyBorder="1" applyAlignment="1">
      <alignment horizontal="left" vertical="center" wrapText="1"/>
    </xf>
    <xf numFmtId="0" fontId="9" fillId="4" borderId="10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wrapText="1"/>
    </xf>
    <xf numFmtId="0" fontId="8" fillId="4" borderId="0" xfId="0" applyFont="1" applyFill="1" applyAlignment="1">
      <alignment horizontal="left"/>
    </xf>
    <xf numFmtId="0" fontId="8" fillId="4" borderId="3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23" xfId="0" applyFont="1" applyFill="1" applyBorder="1" applyAlignment="1">
      <alignment horizontal="left" vertical="top" wrapText="1" indent="1"/>
    </xf>
    <xf numFmtId="0" fontId="8" fillId="4" borderId="24" xfId="0" applyFont="1" applyFill="1" applyBorder="1" applyAlignment="1">
      <alignment horizontal="left" vertical="top" wrapText="1" indent="1"/>
    </xf>
    <xf numFmtId="0" fontId="8" fillId="4" borderId="0" xfId="0" applyFont="1" applyFill="1" applyBorder="1" applyAlignment="1">
      <alignment horizontal="justify" vertical="center" wrapText="1"/>
    </xf>
    <xf numFmtId="0" fontId="8" fillId="4" borderId="2" xfId="0" applyFont="1" applyFill="1" applyBorder="1" applyAlignment="1">
      <alignment horizontal="justify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 wrapText="1" indent="3"/>
    </xf>
    <xf numFmtId="0" fontId="9" fillId="4" borderId="10" xfId="0" applyFont="1" applyFill="1" applyBorder="1" applyAlignment="1">
      <alignment horizontal="left" vertical="center" wrapText="1" indent="3"/>
    </xf>
    <xf numFmtId="0" fontId="16" fillId="7" borderId="7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2" fillId="4" borderId="11" xfId="3" applyFont="1" applyFill="1" applyBorder="1" applyAlignment="1">
      <alignment horizontal="center"/>
    </xf>
    <xf numFmtId="0" fontId="2" fillId="4" borderId="7" xfId="3" applyFont="1" applyFill="1" applyBorder="1" applyAlignment="1">
      <alignment horizontal="center"/>
    </xf>
    <xf numFmtId="0" fontId="2" fillId="4" borderId="1" xfId="3" applyFont="1" applyFill="1" applyBorder="1" applyAlignment="1">
      <alignment horizontal="center"/>
    </xf>
    <xf numFmtId="0" fontId="2" fillId="4" borderId="4" xfId="6" applyNumberFormat="1" applyFont="1" applyFill="1" applyBorder="1" applyAlignment="1" applyProtection="1">
      <alignment horizontal="center"/>
      <protection locked="0"/>
    </xf>
    <xf numFmtId="0" fontId="2" fillId="4" borderId="8" xfId="3" applyFont="1" applyFill="1" applyBorder="1" applyAlignment="1">
      <alignment horizontal="center"/>
    </xf>
    <xf numFmtId="0" fontId="2" fillId="4" borderId="2" xfId="3" applyFont="1" applyFill="1" applyBorder="1" applyAlignment="1">
      <alignment horizontal="center"/>
    </xf>
    <xf numFmtId="0" fontId="2" fillId="4" borderId="5" xfId="6" applyNumberFormat="1" applyFont="1" applyFill="1" applyBorder="1" applyAlignment="1" applyProtection="1">
      <alignment horizontal="center"/>
      <protection locked="0"/>
    </xf>
    <xf numFmtId="0" fontId="44" fillId="0" borderId="0" xfId="6" applyAlignment="1">
      <alignment horizontal="center" vertical="top"/>
    </xf>
    <xf numFmtId="0" fontId="0" fillId="0" borderId="28" xfId="0" applyFill="1" applyBorder="1" applyAlignment="1">
      <alignment horizontal="center"/>
    </xf>
    <xf numFmtId="0" fontId="2" fillId="4" borderId="0" xfId="0" applyFont="1" applyFill="1" applyBorder="1" applyAlignment="1" applyProtection="1">
      <alignment horizontal="center" vertical="center"/>
    </xf>
    <xf numFmtId="0" fontId="2" fillId="4" borderId="29" xfId="0" applyFont="1" applyFill="1" applyBorder="1" applyAlignment="1" applyProtection="1">
      <alignment horizontal="center" vertical="center"/>
    </xf>
    <xf numFmtId="0" fontId="2" fillId="4" borderId="26" xfId="0" applyFont="1" applyFill="1" applyBorder="1" applyAlignment="1" applyProtection="1">
      <alignment horizontal="center" vertical="center"/>
    </xf>
    <xf numFmtId="0" fontId="2" fillId="4" borderId="27" xfId="0" applyFont="1" applyFill="1" applyBorder="1" applyAlignment="1" applyProtection="1">
      <alignment horizontal="center" vertical="center"/>
    </xf>
    <xf numFmtId="0" fontId="22" fillId="7" borderId="3" xfId="3" applyFont="1" applyFill="1" applyBorder="1" applyAlignment="1" applyProtection="1">
      <alignment horizontal="center" vertical="center"/>
    </xf>
    <xf numFmtId="0" fontId="22" fillId="7" borderId="4" xfId="3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vertical="center" wrapText="1"/>
      <protection locked="0"/>
    </xf>
    <xf numFmtId="0" fontId="23" fillId="4" borderId="0" xfId="0" applyFont="1" applyFill="1" applyBorder="1" applyAlignment="1" applyProtection="1">
      <alignment wrapText="1"/>
      <protection locked="0"/>
    </xf>
    <xf numFmtId="0" fontId="24" fillId="4" borderId="0" xfId="0" applyFont="1" applyFill="1" applyBorder="1" applyAlignment="1" applyProtection="1">
      <alignment horizontal="center" vertical="center"/>
    </xf>
    <xf numFmtId="0" fontId="24" fillId="4" borderId="29" xfId="0" applyFont="1" applyFill="1" applyBorder="1" applyAlignment="1" applyProtection="1">
      <alignment horizontal="center" vertical="center"/>
    </xf>
    <xf numFmtId="0" fontId="24" fillId="4" borderId="26" xfId="0" applyFont="1" applyFill="1" applyBorder="1" applyAlignment="1" applyProtection="1">
      <alignment horizontal="center" vertical="center"/>
    </xf>
    <xf numFmtId="0" fontId="24" fillId="4" borderId="27" xfId="0" applyFont="1" applyFill="1" applyBorder="1" applyAlignment="1" applyProtection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1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5" fillId="7" borderId="36" xfId="0" applyFont="1" applyFill="1" applyBorder="1" applyAlignment="1">
      <alignment horizontal="center" vertical="center" wrapText="1"/>
    </xf>
    <xf numFmtId="0" fontId="25" fillId="7" borderId="33" xfId="0" applyFont="1" applyFill="1" applyBorder="1" applyAlignment="1">
      <alignment horizontal="center" vertical="center" wrapText="1"/>
    </xf>
    <xf numFmtId="0" fontId="25" fillId="7" borderId="19" xfId="0" applyFont="1" applyFill="1" applyBorder="1" applyAlignment="1">
      <alignment horizontal="center" vertical="center" wrapText="1"/>
    </xf>
    <xf numFmtId="0" fontId="25" fillId="7" borderId="37" xfId="0" applyFont="1" applyFill="1" applyBorder="1" applyAlignment="1">
      <alignment horizontal="center" vertical="center" wrapText="1"/>
    </xf>
    <xf numFmtId="0" fontId="2" fillId="0" borderId="25" xfId="3" applyFont="1" applyFill="1" applyBorder="1" applyAlignment="1">
      <alignment horizontal="center"/>
    </xf>
    <xf numFmtId="0" fontId="2" fillId="0" borderId="28" xfId="3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</cellXfs>
  <cellStyles count="8">
    <cellStyle name="=C:\WINNT\SYSTEM32\COMMAND.COM" xfId="1"/>
    <cellStyle name="Millares" xfId="2" builtinId="3"/>
    <cellStyle name="Millares 2" xfId="5"/>
    <cellStyle name="Normal" xfId="0" builtinId="0"/>
    <cellStyle name="Normal 2" xfId="3"/>
    <cellStyle name="Normal 3" xfId="6"/>
    <cellStyle name="Normal 9" xfId="4"/>
    <cellStyle name="Porcentaje 2" xfId="7"/>
  </cellStyles>
  <dxfs count="2">
    <dxf>
      <font>
        <color rgb="FFCC0000"/>
      </font>
    </dxf>
    <dxf>
      <font>
        <color rgb="FFCC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1000124</xdr:colOff>
      <xdr:row>7</xdr:row>
      <xdr:rowOff>0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1066799</xdr:colOff>
      <xdr:row>5</xdr:row>
      <xdr:rowOff>104774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1152524</xdr:colOff>
      <xdr:row>4</xdr:row>
      <xdr:rowOff>104774</xdr:rowOff>
    </xdr:to>
    <xdr:pic>
      <xdr:nvPicPr>
        <xdr:cNvPr id="6" name="Imagen 5" descr="C:\Users\c110801769\Desktop\LogoUTC-Actual (1).pn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981074</xdr:colOff>
      <xdr:row>4</xdr:row>
      <xdr:rowOff>104774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981074</xdr:colOff>
      <xdr:row>5</xdr:row>
      <xdr:rowOff>104774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5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47624</xdr:colOff>
      <xdr:row>4</xdr:row>
      <xdr:rowOff>142874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1133475</xdr:colOff>
      <xdr:row>12</xdr:row>
      <xdr:rowOff>66676</xdr:rowOff>
    </xdr:from>
    <xdr:to>
      <xdr:col>7</xdr:col>
      <xdr:colOff>609600</xdr:colOff>
      <xdr:row>17</xdr:row>
      <xdr:rowOff>142875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333500" y="2238376"/>
          <a:ext cx="5029200" cy="9810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4400"/>
            <a:t>NO APLICA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1285874</xdr:colOff>
      <xdr:row>4</xdr:row>
      <xdr:rowOff>133350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7048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1581151</xdr:colOff>
      <xdr:row>21</xdr:row>
      <xdr:rowOff>104775</xdr:rowOff>
    </xdr:from>
    <xdr:ext cx="3829050" cy="898103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581151" y="3105150"/>
          <a:ext cx="3829050" cy="8981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s-MX" sz="4800"/>
            <a:t>NO APLICA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1209674</xdr:colOff>
      <xdr:row>4</xdr:row>
      <xdr:rowOff>104774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790574</xdr:colOff>
      <xdr:row>4</xdr:row>
      <xdr:rowOff>104774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295274</xdr:colOff>
      <xdr:row>5</xdr:row>
      <xdr:rowOff>66674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295274</xdr:colOff>
      <xdr:row>5</xdr:row>
      <xdr:rowOff>66674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962024</xdr:colOff>
      <xdr:row>4</xdr:row>
      <xdr:rowOff>180974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0</xdr:rowOff>
    </xdr:from>
    <xdr:to>
      <xdr:col>1</xdr:col>
      <xdr:colOff>238124</xdr:colOff>
      <xdr:row>4</xdr:row>
      <xdr:rowOff>142874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" y="0"/>
          <a:ext cx="1190625" cy="7905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</xdr:row>
      <xdr:rowOff>123825</xdr:rowOff>
    </xdr:from>
    <xdr:to>
      <xdr:col>4</xdr:col>
      <xdr:colOff>5133975</xdr:colOff>
      <xdr:row>31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3B8401-A457-467C-BFD8-733C0879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95450"/>
          <a:ext cx="12630150" cy="7677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66675</xdr:rowOff>
    </xdr:from>
    <xdr:to>
      <xdr:col>4</xdr:col>
      <xdr:colOff>5162550</xdr:colOff>
      <xdr:row>68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A30F0F-EFE5-4A6A-9C38-3F38927A0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53550"/>
          <a:ext cx="12658725" cy="714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76200</xdr:rowOff>
    </xdr:from>
    <xdr:to>
      <xdr:col>4</xdr:col>
      <xdr:colOff>5210175</xdr:colOff>
      <xdr:row>106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9FCC053-BA44-449C-A87D-89F7D809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411575"/>
          <a:ext cx="12706350" cy="72580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962024</xdr:colOff>
      <xdr:row>6</xdr:row>
      <xdr:rowOff>19049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962024</xdr:colOff>
      <xdr:row>5</xdr:row>
      <xdr:rowOff>104774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1247775</xdr:colOff>
      <xdr:row>4</xdr:row>
      <xdr:rowOff>190500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1925"/>
          <a:ext cx="1247775" cy="647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</xdr:colOff>
      <xdr:row>5</xdr:row>
      <xdr:rowOff>28574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981074</xdr:colOff>
      <xdr:row>4</xdr:row>
      <xdr:rowOff>180974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504824</xdr:colOff>
      <xdr:row>4</xdr:row>
      <xdr:rowOff>0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1285874" cy="685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962024</xdr:colOff>
      <xdr:row>5</xdr:row>
      <xdr:rowOff>104774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257174</xdr:colOff>
      <xdr:row>5</xdr:row>
      <xdr:rowOff>142874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704849</xdr:colOff>
      <xdr:row>5</xdr:row>
      <xdr:rowOff>28574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</xdr:colOff>
      <xdr:row>5</xdr:row>
      <xdr:rowOff>28574</xdr:rowOff>
    </xdr:to>
    <xdr:pic>
      <xdr:nvPicPr>
        <xdr:cNvPr id="3" name="Imagen 2" descr="C:\Users\c110801769\Desktop\LogoUTC-Actual (1)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285874" cy="86677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1028700</xdr:colOff>
      <xdr:row>15</xdr:row>
      <xdr:rowOff>28575</xdr:rowOff>
    </xdr:from>
    <xdr:to>
      <xdr:col>7</xdr:col>
      <xdr:colOff>714375</xdr:colOff>
      <xdr:row>20</xdr:row>
      <xdr:rowOff>123825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905125" y="2752725"/>
          <a:ext cx="3228975" cy="1047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/>
            <a:t>NO APLICA</a:t>
          </a:r>
        </a:p>
        <a:p>
          <a:endParaRPr lang="es-MX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790574</xdr:colOff>
      <xdr:row>6</xdr:row>
      <xdr:rowOff>9525</xdr:rowOff>
    </xdr:to>
    <xdr:pic>
      <xdr:nvPicPr>
        <xdr:cNvPr id="4" name="Imagen 3" descr="C:\Users\c110801769\Desktop\LogoUTC-Actual (1)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1285874" cy="723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4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4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4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4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4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4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4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"/>
  <sheetViews>
    <sheetView showGridLines="0" tabSelected="1" zoomScaleNormal="100" workbookViewId="0">
      <selection activeCell="N22" sqref="N22"/>
    </sheetView>
  </sheetViews>
  <sheetFormatPr baseColWidth="10" defaultRowHeight="12" x14ac:dyDescent="0.2"/>
  <cols>
    <col min="1" max="1" width="4.28515625" style="91" customWidth="1"/>
    <col min="2" max="2" width="24.28515625" style="91" customWidth="1"/>
    <col min="3" max="3" width="23.7109375" style="91" customWidth="1"/>
    <col min="4" max="5" width="20.5703125" style="91" customWidth="1"/>
    <col min="6" max="6" width="7.7109375" style="91" customWidth="1"/>
    <col min="7" max="7" width="27.140625" style="219" customWidth="1"/>
    <col min="8" max="8" width="33.85546875" style="219" customWidth="1"/>
    <col min="9" max="10" width="20.5703125" style="91" customWidth="1"/>
    <col min="11" max="11" width="4.28515625" style="91" customWidth="1"/>
    <col min="12" max="16384" width="11.42578125" style="91"/>
  </cols>
  <sheetData>
    <row r="1" spans="1:11" s="124" customFormat="1" x14ac:dyDescent="0.2">
      <c r="B1" s="175"/>
      <c r="C1" s="522" t="s">
        <v>406</v>
      </c>
      <c r="D1" s="522"/>
      <c r="E1" s="522"/>
      <c r="F1" s="522"/>
      <c r="G1" s="522"/>
      <c r="H1" s="522"/>
      <c r="I1" s="522"/>
      <c r="J1" s="175"/>
      <c r="K1" s="175"/>
    </row>
    <row r="2" spans="1:11" x14ac:dyDescent="0.2">
      <c r="A2" s="124"/>
      <c r="B2" s="176"/>
      <c r="C2" s="522" t="s">
        <v>80</v>
      </c>
      <c r="D2" s="522"/>
      <c r="E2" s="522"/>
      <c r="F2" s="522"/>
      <c r="G2" s="522"/>
      <c r="H2" s="522"/>
      <c r="I2" s="522"/>
      <c r="J2" s="176"/>
      <c r="K2" s="176"/>
    </row>
    <row r="3" spans="1:11" x14ac:dyDescent="0.2">
      <c r="A3" s="124"/>
      <c r="B3" s="176"/>
      <c r="C3" s="522" t="s">
        <v>412</v>
      </c>
      <c r="D3" s="522"/>
      <c r="E3" s="522"/>
      <c r="F3" s="522"/>
      <c r="G3" s="522"/>
      <c r="H3" s="522"/>
      <c r="I3" s="522"/>
      <c r="J3" s="176"/>
      <c r="K3" s="176"/>
    </row>
    <row r="4" spans="1:11" x14ac:dyDescent="0.2">
      <c r="A4" s="124"/>
      <c r="B4" s="176"/>
      <c r="C4" s="522" t="s">
        <v>1</v>
      </c>
      <c r="D4" s="522"/>
      <c r="E4" s="522"/>
      <c r="F4" s="522"/>
      <c r="G4" s="522"/>
      <c r="H4" s="522"/>
      <c r="I4" s="522"/>
      <c r="J4" s="176"/>
      <c r="K4" s="176"/>
    </row>
    <row r="5" spans="1:11" ht="6" customHeight="1" x14ac:dyDescent="0.2">
      <c r="A5" s="310"/>
      <c r="B5" s="310"/>
      <c r="C5" s="180"/>
      <c r="D5" s="180"/>
      <c r="E5" s="180"/>
      <c r="F5" s="180"/>
      <c r="G5" s="180"/>
      <c r="H5" s="180"/>
      <c r="I5" s="124"/>
      <c r="J5" s="124"/>
      <c r="K5" s="124"/>
    </row>
    <row r="6" spans="1:11" ht="16.5" customHeight="1" x14ac:dyDescent="0.2">
      <c r="A6" s="310"/>
      <c r="C6" s="130" t="s">
        <v>4</v>
      </c>
      <c r="D6" s="523" t="s">
        <v>427</v>
      </c>
      <c r="E6" s="523"/>
      <c r="F6" s="523"/>
      <c r="G6" s="523"/>
      <c r="H6" s="523"/>
      <c r="I6" s="122"/>
      <c r="J6" s="122"/>
      <c r="K6" s="124"/>
    </row>
    <row r="7" spans="1:11" s="124" customFormat="1" ht="3" customHeight="1" x14ac:dyDescent="0.2">
      <c r="A7" s="310"/>
      <c r="B7" s="179"/>
      <c r="C7" s="179"/>
      <c r="D7" s="179"/>
      <c r="E7" s="179"/>
      <c r="F7" s="180"/>
      <c r="G7" s="174"/>
      <c r="H7" s="174"/>
    </row>
    <row r="8" spans="1:11" s="124" customFormat="1" ht="3" customHeight="1" x14ac:dyDescent="0.2">
      <c r="A8" s="181"/>
      <c r="B8" s="181"/>
      <c r="C8" s="181"/>
      <c r="D8" s="182"/>
      <c r="E8" s="182"/>
      <c r="F8" s="183"/>
      <c r="G8" s="174"/>
      <c r="H8" s="174"/>
    </row>
    <row r="9" spans="1:11" s="311" customFormat="1" ht="20.100000000000001" customHeight="1" x14ac:dyDescent="0.2">
      <c r="A9" s="327"/>
      <c r="B9" s="521" t="s">
        <v>76</v>
      </c>
      <c r="C9" s="521"/>
      <c r="D9" s="328">
        <v>2016</v>
      </c>
      <c r="E9" s="328">
        <v>2015</v>
      </c>
      <c r="F9" s="329"/>
      <c r="G9" s="521" t="s">
        <v>76</v>
      </c>
      <c r="H9" s="521"/>
      <c r="I9" s="328">
        <v>2016</v>
      </c>
      <c r="J9" s="328">
        <v>2015</v>
      </c>
      <c r="K9" s="330"/>
    </row>
    <row r="10" spans="1:11" s="124" customFormat="1" ht="3" customHeight="1" x14ac:dyDescent="0.2">
      <c r="A10" s="184"/>
      <c r="B10" s="185"/>
      <c r="C10" s="185"/>
      <c r="D10" s="186"/>
      <c r="E10" s="186"/>
      <c r="F10" s="174"/>
      <c r="G10" s="174"/>
      <c r="H10" s="174"/>
      <c r="K10" s="135"/>
    </row>
    <row r="11" spans="1:11" s="219" customFormat="1" x14ac:dyDescent="0.2">
      <c r="A11" s="312"/>
      <c r="B11" s="525" t="s">
        <v>81</v>
      </c>
      <c r="C11" s="525"/>
      <c r="D11" s="141"/>
      <c r="E11" s="141"/>
      <c r="F11" s="125"/>
      <c r="G11" s="525" t="s">
        <v>82</v>
      </c>
      <c r="H11" s="525"/>
      <c r="I11" s="141"/>
      <c r="J11" s="141"/>
      <c r="K11" s="313"/>
    </row>
    <row r="12" spans="1:11" x14ac:dyDescent="0.2">
      <c r="A12" s="191"/>
      <c r="B12" s="526" t="s">
        <v>83</v>
      </c>
      <c r="C12" s="526"/>
      <c r="D12" s="142">
        <f>SUM(D13:D20)</f>
        <v>2492331</v>
      </c>
      <c r="E12" s="142">
        <f>SUM(E13:E20)</f>
        <v>1466315</v>
      </c>
      <c r="F12" s="125"/>
      <c r="G12" s="525" t="s">
        <v>84</v>
      </c>
      <c r="H12" s="525"/>
      <c r="I12" s="142">
        <f>SUM(I13:I15)</f>
        <v>16001999</v>
      </c>
      <c r="J12" s="142">
        <f>SUM(J13:J15)</f>
        <v>12374654</v>
      </c>
      <c r="K12" s="215"/>
    </row>
    <row r="13" spans="1:11" x14ac:dyDescent="0.2">
      <c r="A13" s="189"/>
      <c r="B13" s="524" t="s">
        <v>85</v>
      </c>
      <c r="C13" s="524"/>
      <c r="D13" s="216">
        <v>0</v>
      </c>
      <c r="E13" s="216">
        <v>0</v>
      </c>
      <c r="F13" s="125"/>
      <c r="G13" s="524" t="s">
        <v>86</v>
      </c>
      <c r="H13" s="524"/>
      <c r="I13" s="216">
        <v>11353154</v>
      </c>
      <c r="J13" s="216">
        <v>7982446</v>
      </c>
      <c r="K13" s="215"/>
    </row>
    <row r="14" spans="1:11" x14ac:dyDescent="0.2">
      <c r="A14" s="189"/>
      <c r="B14" s="524" t="s">
        <v>87</v>
      </c>
      <c r="C14" s="524"/>
      <c r="D14" s="216">
        <v>0</v>
      </c>
      <c r="E14" s="216">
        <v>0</v>
      </c>
      <c r="F14" s="125"/>
      <c r="G14" s="524" t="s">
        <v>88</v>
      </c>
      <c r="H14" s="524"/>
      <c r="I14" s="216">
        <v>956349</v>
      </c>
      <c r="J14" s="216">
        <v>1369187</v>
      </c>
      <c r="K14" s="215"/>
    </row>
    <row r="15" spans="1:11" ht="12" customHeight="1" x14ac:dyDescent="0.2">
      <c r="A15" s="189"/>
      <c r="B15" s="524" t="s">
        <v>89</v>
      </c>
      <c r="C15" s="524"/>
      <c r="D15" s="216">
        <v>0</v>
      </c>
      <c r="E15" s="216">
        <v>0</v>
      </c>
      <c r="F15" s="125"/>
      <c r="G15" s="524" t="s">
        <v>90</v>
      </c>
      <c r="H15" s="524"/>
      <c r="I15" s="216">
        <v>3692496</v>
      </c>
      <c r="J15" s="216">
        <v>3023021</v>
      </c>
      <c r="K15" s="215"/>
    </row>
    <row r="16" spans="1:11" x14ac:dyDescent="0.2">
      <c r="A16" s="189"/>
      <c r="B16" s="524" t="s">
        <v>91</v>
      </c>
      <c r="C16" s="524"/>
      <c r="D16" s="216">
        <v>2192604</v>
      </c>
      <c r="E16" s="216">
        <v>1341183</v>
      </c>
      <c r="F16" s="125"/>
      <c r="G16" s="140"/>
      <c r="H16" s="138"/>
      <c r="I16" s="314"/>
      <c r="J16" s="314"/>
      <c r="K16" s="215"/>
    </row>
    <row r="17" spans="1:11" x14ac:dyDescent="0.2">
      <c r="A17" s="189"/>
      <c r="B17" s="524" t="s">
        <v>92</v>
      </c>
      <c r="C17" s="524"/>
      <c r="D17" s="216">
        <v>299727</v>
      </c>
      <c r="E17" s="216">
        <v>125132</v>
      </c>
      <c r="F17" s="125"/>
      <c r="G17" s="525" t="s">
        <v>196</v>
      </c>
      <c r="H17" s="525"/>
      <c r="I17" s="142">
        <f>SUM(I18:I26)</f>
        <v>41981</v>
      </c>
      <c r="J17" s="142">
        <f>SUM(J18:J26)</f>
        <v>89660</v>
      </c>
      <c r="K17" s="215"/>
    </row>
    <row r="18" spans="1:11" x14ac:dyDescent="0.2">
      <c r="A18" s="189"/>
      <c r="B18" s="524" t="s">
        <v>93</v>
      </c>
      <c r="C18" s="524"/>
      <c r="D18" s="216">
        <v>0</v>
      </c>
      <c r="E18" s="216">
        <v>0</v>
      </c>
      <c r="F18" s="125"/>
      <c r="G18" s="524" t="s">
        <v>94</v>
      </c>
      <c r="H18" s="524"/>
      <c r="I18" s="216">
        <v>0</v>
      </c>
      <c r="J18" s="216">
        <v>0</v>
      </c>
      <c r="K18" s="215"/>
    </row>
    <row r="19" spans="1:11" x14ac:dyDescent="0.2">
      <c r="A19" s="189"/>
      <c r="B19" s="524" t="s">
        <v>95</v>
      </c>
      <c r="C19" s="524"/>
      <c r="D19" s="216">
        <v>0</v>
      </c>
      <c r="E19" s="216">
        <v>0</v>
      </c>
      <c r="F19" s="125"/>
      <c r="G19" s="524" t="s">
        <v>96</v>
      </c>
      <c r="H19" s="524"/>
      <c r="I19" s="216">
        <v>0</v>
      </c>
      <c r="J19" s="216">
        <v>0</v>
      </c>
      <c r="K19" s="215"/>
    </row>
    <row r="20" spans="1:11" ht="52.5" customHeight="1" x14ac:dyDescent="0.2">
      <c r="A20" s="189"/>
      <c r="B20" s="527" t="s">
        <v>97</v>
      </c>
      <c r="C20" s="527"/>
      <c r="D20" s="216">
        <v>0</v>
      </c>
      <c r="E20" s="216">
        <v>0</v>
      </c>
      <c r="F20" s="125"/>
      <c r="G20" s="524" t="s">
        <v>98</v>
      </c>
      <c r="H20" s="524"/>
      <c r="I20" s="216">
        <v>0</v>
      </c>
      <c r="J20" s="216">
        <v>0</v>
      </c>
      <c r="K20" s="215"/>
    </row>
    <row r="21" spans="1:11" x14ac:dyDescent="0.2">
      <c r="A21" s="191"/>
      <c r="B21" s="140"/>
      <c r="C21" s="138"/>
      <c r="D21" s="314"/>
      <c r="E21" s="314"/>
      <c r="F21" s="125"/>
      <c r="G21" s="524" t="s">
        <v>99</v>
      </c>
      <c r="H21" s="524"/>
      <c r="I21" s="216">
        <v>41981</v>
      </c>
      <c r="J21" s="216">
        <v>89660</v>
      </c>
      <c r="K21" s="215"/>
    </row>
    <row r="22" spans="1:11" ht="29.25" customHeight="1" x14ac:dyDescent="0.2">
      <c r="A22" s="191"/>
      <c r="B22" s="526" t="s">
        <v>100</v>
      </c>
      <c r="C22" s="526"/>
      <c r="D22" s="142">
        <f>SUM(D23:D24)</f>
        <v>14886996</v>
      </c>
      <c r="E22" s="142">
        <f>SUM(E23:E24)</f>
        <v>43802755</v>
      </c>
      <c r="F22" s="125"/>
      <c r="G22" s="524" t="s">
        <v>101</v>
      </c>
      <c r="H22" s="524"/>
      <c r="I22" s="216">
        <v>0</v>
      </c>
      <c r="J22" s="216">
        <v>0</v>
      </c>
      <c r="K22" s="215"/>
    </row>
    <row r="23" spans="1:11" x14ac:dyDescent="0.2">
      <c r="A23" s="189"/>
      <c r="B23" s="524" t="s">
        <v>102</v>
      </c>
      <c r="C23" s="524"/>
      <c r="D23" s="145">
        <v>1547799</v>
      </c>
      <c r="E23" s="145">
        <v>30842248</v>
      </c>
      <c r="F23" s="125"/>
      <c r="G23" s="524" t="s">
        <v>103</v>
      </c>
      <c r="H23" s="524"/>
      <c r="I23" s="216">
        <v>0</v>
      </c>
      <c r="J23" s="216">
        <v>0</v>
      </c>
      <c r="K23" s="215"/>
    </row>
    <row r="24" spans="1:11" x14ac:dyDescent="0.2">
      <c r="A24" s="189"/>
      <c r="B24" s="524" t="s">
        <v>195</v>
      </c>
      <c r="C24" s="524"/>
      <c r="D24" s="216">
        <v>13339197</v>
      </c>
      <c r="E24" s="216">
        <v>12960507</v>
      </c>
      <c r="F24" s="125"/>
      <c r="G24" s="524" t="s">
        <v>104</v>
      </c>
      <c r="H24" s="524"/>
      <c r="I24" s="216">
        <v>0</v>
      </c>
      <c r="J24" s="216">
        <v>0</v>
      </c>
      <c r="K24" s="215"/>
    </row>
    <row r="25" spans="1:11" x14ac:dyDescent="0.2">
      <c r="A25" s="191"/>
      <c r="B25" s="140"/>
      <c r="C25" s="138"/>
      <c r="D25" s="314"/>
      <c r="E25" s="314"/>
      <c r="F25" s="125"/>
      <c r="G25" s="524" t="s">
        <v>105</v>
      </c>
      <c r="H25" s="524"/>
      <c r="I25" s="216">
        <v>0</v>
      </c>
      <c r="J25" s="216">
        <v>0</v>
      </c>
      <c r="K25" s="215"/>
    </row>
    <row r="26" spans="1:11" x14ac:dyDescent="0.2">
      <c r="A26" s="189"/>
      <c r="B26" s="526" t="s">
        <v>106</v>
      </c>
      <c r="C26" s="526"/>
      <c r="D26" s="142">
        <f>SUM(D27:D31)</f>
        <v>58410</v>
      </c>
      <c r="E26" s="142">
        <f>SUM(E27:E31)</f>
        <v>104056</v>
      </c>
      <c r="F26" s="125"/>
      <c r="G26" s="524" t="s">
        <v>107</v>
      </c>
      <c r="H26" s="524"/>
      <c r="I26" s="216">
        <v>0</v>
      </c>
      <c r="J26" s="216">
        <v>0</v>
      </c>
      <c r="K26" s="215"/>
    </row>
    <row r="27" spans="1:11" x14ac:dyDescent="0.2">
      <c r="A27" s="189"/>
      <c r="B27" s="524" t="s">
        <v>108</v>
      </c>
      <c r="C27" s="524"/>
      <c r="D27" s="216">
        <v>45839</v>
      </c>
      <c r="E27" s="216">
        <v>104056</v>
      </c>
      <c r="F27" s="125"/>
      <c r="G27" s="140"/>
      <c r="H27" s="138"/>
      <c r="I27" s="314"/>
      <c r="J27" s="314"/>
      <c r="K27" s="215"/>
    </row>
    <row r="28" spans="1:11" x14ac:dyDescent="0.2">
      <c r="A28" s="189"/>
      <c r="B28" s="524" t="s">
        <v>109</v>
      </c>
      <c r="C28" s="524"/>
      <c r="D28" s="216">
        <v>0</v>
      </c>
      <c r="E28" s="216">
        <v>0</v>
      </c>
      <c r="F28" s="125"/>
      <c r="G28" s="526" t="s">
        <v>102</v>
      </c>
      <c r="H28" s="526"/>
      <c r="I28" s="142">
        <f>SUM(I29:I31)</f>
        <v>0</v>
      </c>
      <c r="J28" s="142">
        <f>SUM(J29:J31)</f>
        <v>0</v>
      </c>
      <c r="K28" s="215"/>
    </row>
    <row r="29" spans="1:11" ht="26.25" customHeight="1" x14ac:dyDescent="0.2">
      <c r="A29" s="189"/>
      <c r="B29" s="527" t="s">
        <v>110</v>
      </c>
      <c r="C29" s="527"/>
      <c r="D29" s="216">
        <v>0</v>
      </c>
      <c r="E29" s="216">
        <v>0</v>
      </c>
      <c r="F29" s="125"/>
      <c r="G29" s="524" t="s">
        <v>111</v>
      </c>
      <c r="H29" s="524"/>
      <c r="I29" s="216">
        <v>0</v>
      </c>
      <c r="J29" s="216">
        <v>0</v>
      </c>
      <c r="K29" s="215"/>
    </row>
    <row r="30" spans="1:11" x14ac:dyDescent="0.2">
      <c r="A30" s="189"/>
      <c r="B30" s="524" t="s">
        <v>112</v>
      </c>
      <c r="C30" s="524"/>
      <c r="D30" s="216">
        <v>0</v>
      </c>
      <c r="E30" s="216">
        <v>0</v>
      </c>
      <c r="F30" s="125"/>
      <c r="G30" s="524" t="s">
        <v>50</v>
      </c>
      <c r="H30" s="524"/>
      <c r="I30" s="216">
        <v>0</v>
      </c>
      <c r="J30" s="216">
        <v>0</v>
      </c>
      <c r="K30" s="215"/>
    </row>
    <row r="31" spans="1:11" x14ac:dyDescent="0.2">
      <c r="A31" s="189"/>
      <c r="B31" s="524" t="s">
        <v>113</v>
      </c>
      <c r="C31" s="524"/>
      <c r="D31" s="216">
        <v>12571</v>
      </c>
      <c r="E31" s="216">
        <v>0</v>
      </c>
      <c r="F31" s="125"/>
      <c r="G31" s="524" t="s">
        <v>114</v>
      </c>
      <c r="H31" s="524"/>
      <c r="I31" s="216">
        <v>0</v>
      </c>
      <c r="J31" s="216">
        <v>0</v>
      </c>
      <c r="K31" s="215"/>
    </row>
    <row r="32" spans="1:11" x14ac:dyDescent="0.2">
      <c r="A32" s="191"/>
      <c r="B32" s="140"/>
      <c r="C32" s="144"/>
      <c r="D32" s="141"/>
      <c r="E32" s="141"/>
      <c r="F32" s="125"/>
      <c r="G32" s="140"/>
      <c r="H32" s="138"/>
      <c r="I32" s="314"/>
      <c r="J32" s="314"/>
      <c r="K32" s="215"/>
    </row>
    <row r="33" spans="1:11" x14ac:dyDescent="0.2">
      <c r="A33" s="315"/>
      <c r="B33" s="528" t="s">
        <v>115</v>
      </c>
      <c r="C33" s="528"/>
      <c r="D33" s="316">
        <f>D12+D22+D26</f>
        <v>17437737</v>
      </c>
      <c r="E33" s="316">
        <f>E12+E22+E26</f>
        <v>45373126</v>
      </c>
      <c r="F33" s="317"/>
      <c r="G33" s="525" t="s">
        <v>116</v>
      </c>
      <c r="H33" s="525"/>
      <c r="I33" s="152">
        <f>SUM(I34:I38)</f>
        <v>0</v>
      </c>
      <c r="J33" s="152">
        <f>SUM(J34:J38)</f>
        <v>0</v>
      </c>
      <c r="K33" s="215"/>
    </row>
    <row r="34" spans="1:11" x14ac:dyDescent="0.2">
      <c r="A34" s="191"/>
      <c r="B34" s="528"/>
      <c r="C34" s="528"/>
      <c r="D34" s="141"/>
      <c r="E34" s="141"/>
      <c r="F34" s="125"/>
      <c r="G34" s="524" t="s">
        <v>117</v>
      </c>
      <c r="H34" s="524"/>
      <c r="I34" s="216">
        <v>0</v>
      </c>
      <c r="J34" s="216">
        <v>0</v>
      </c>
      <c r="K34" s="215"/>
    </row>
    <row r="35" spans="1:11" x14ac:dyDescent="0.2">
      <c r="A35" s="318"/>
      <c r="B35" s="125"/>
      <c r="C35" s="125"/>
      <c r="D35" s="125"/>
      <c r="E35" s="125"/>
      <c r="F35" s="125"/>
      <c r="G35" s="524" t="s">
        <v>118</v>
      </c>
      <c r="H35" s="524"/>
      <c r="I35" s="216">
        <v>0</v>
      </c>
      <c r="J35" s="216">
        <v>0</v>
      </c>
      <c r="K35" s="215"/>
    </row>
    <row r="36" spans="1:11" x14ac:dyDescent="0.2">
      <c r="A36" s="318"/>
      <c r="B36" s="125"/>
      <c r="C36" s="125"/>
      <c r="D36" s="125"/>
      <c r="E36" s="125"/>
      <c r="F36" s="125"/>
      <c r="G36" s="524" t="s">
        <v>119</v>
      </c>
      <c r="H36" s="524"/>
      <c r="I36" s="216">
        <v>0</v>
      </c>
      <c r="J36" s="216">
        <v>0</v>
      </c>
      <c r="K36" s="215"/>
    </row>
    <row r="37" spans="1:11" x14ac:dyDescent="0.2">
      <c r="A37" s="318"/>
      <c r="B37" s="125"/>
      <c r="C37" s="125"/>
      <c r="D37" s="125"/>
      <c r="E37" s="125"/>
      <c r="F37" s="125"/>
      <c r="G37" s="524" t="s">
        <v>120</v>
      </c>
      <c r="H37" s="524"/>
      <c r="I37" s="216">
        <v>0</v>
      </c>
      <c r="J37" s="216">
        <v>0</v>
      </c>
      <c r="K37" s="215"/>
    </row>
    <row r="38" spans="1:11" x14ac:dyDescent="0.2">
      <c r="A38" s="318"/>
      <c r="B38" s="125"/>
      <c r="C38" s="125"/>
      <c r="D38" s="125"/>
      <c r="E38" s="125"/>
      <c r="F38" s="125"/>
      <c r="G38" s="524" t="s">
        <v>121</v>
      </c>
      <c r="H38" s="524"/>
      <c r="I38" s="216">
        <v>0</v>
      </c>
      <c r="J38" s="216">
        <v>0</v>
      </c>
      <c r="K38" s="215"/>
    </row>
    <row r="39" spans="1:11" x14ac:dyDescent="0.2">
      <c r="A39" s="318"/>
      <c r="B39" s="125"/>
      <c r="C39" s="125"/>
      <c r="D39" s="125"/>
      <c r="E39" s="125"/>
      <c r="F39" s="125"/>
      <c r="G39" s="140"/>
      <c r="H39" s="138"/>
      <c r="I39" s="314"/>
      <c r="J39" s="314"/>
      <c r="K39" s="215"/>
    </row>
    <row r="40" spans="1:11" x14ac:dyDescent="0.2">
      <c r="A40" s="318"/>
      <c r="B40" s="125"/>
      <c r="C40" s="125"/>
      <c r="D40" s="125"/>
      <c r="E40" s="125"/>
      <c r="F40" s="125"/>
      <c r="G40" s="526" t="s">
        <v>122</v>
      </c>
      <c r="H40" s="526"/>
      <c r="I40" s="152">
        <f>SUM(I41:I46)</f>
        <v>0</v>
      </c>
      <c r="J40" s="152">
        <f>SUM(J41:J46)</f>
        <v>0</v>
      </c>
      <c r="K40" s="215"/>
    </row>
    <row r="41" spans="1:11" ht="26.25" customHeight="1" x14ac:dyDescent="0.2">
      <c r="A41" s="318"/>
      <c r="B41" s="125"/>
      <c r="C41" s="125"/>
      <c r="D41" s="125"/>
      <c r="E41" s="125"/>
      <c r="F41" s="125"/>
      <c r="G41" s="527" t="s">
        <v>123</v>
      </c>
      <c r="H41" s="527"/>
      <c r="I41" s="216">
        <v>0</v>
      </c>
      <c r="J41" s="216">
        <v>0</v>
      </c>
      <c r="K41" s="215"/>
    </row>
    <row r="42" spans="1:11" x14ac:dyDescent="0.2">
      <c r="A42" s="318"/>
      <c r="B42" s="125"/>
      <c r="C42" s="125"/>
      <c r="D42" s="125"/>
      <c r="E42" s="125"/>
      <c r="F42" s="125"/>
      <c r="G42" s="524" t="s">
        <v>124</v>
      </c>
      <c r="H42" s="524"/>
      <c r="I42" s="216">
        <v>0</v>
      </c>
      <c r="J42" s="216">
        <v>0</v>
      </c>
      <c r="K42" s="215"/>
    </row>
    <row r="43" spans="1:11" ht="12" customHeight="1" x14ac:dyDescent="0.2">
      <c r="A43" s="318"/>
      <c r="B43" s="125"/>
      <c r="C43" s="125"/>
      <c r="D43" s="125"/>
      <c r="E43" s="125"/>
      <c r="F43" s="125"/>
      <c r="G43" s="524" t="s">
        <v>125</v>
      </c>
      <c r="H43" s="524"/>
      <c r="I43" s="216">
        <v>0</v>
      </c>
      <c r="J43" s="216">
        <v>0</v>
      </c>
      <c r="K43" s="215"/>
    </row>
    <row r="44" spans="1:11" ht="25.5" customHeight="1" x14ac:dyDescent="0.2">
      <c r="A44" s="318"/>
      <c r="B44" s="125"/>
      <c r="C44" s="125"/>
      <c r="D44" s="125"/>
      <c r="E44" s="125"/>
      <c r="F44" s="125"/>
      <c r="G44" s="527" t="s">
        <v>197</v>
      </c>
      <c r="H44" s="527"/>
      <c r="I44" s="216">
        <v>0</v>
      </c>
      <c r="J44" s="216">
        <v>0</v>
      </c>
      <c r="K44" s="215"/>
    </row>
    <row r="45" spans="1:11" x14ac:dyDescent="0.2">
      <c r="A45" s="318"/>
      <c r="B45" s="125"/>
      <c r="C45" s="125"/>
      <c r="D45" s="125"/>
      <c r="E45" s="125"/>
      <c r="F45" s="125"/>
      <c r="G45" s="524" t="s">
        <v>126</v>
      </c>
      <c r="H45" s="524"/>
      <c r="I45" s="216">
        <v>0</v>
      </c>
      <c r="J45" s="216">
        <v>0</v>
      </c>
      <c r="K45" s="215"/>
    </row>
    <row r="46" spans="1:11" x14ac:dyDescent="0.2">
      <c r="A46" s="318"/>
      <c r="B46" s="125"/>
      <c r="C46" s="125"/>
      <c r="D46" s="125"/>
      <c r="E46" s="125"/>
      <c r="F46" s="125"/>
      <c r="G46" s="524" t="s">
        <v>127</v>
      </c>
      <c r="H46" s="524"/>
      <c r="I46" s="216">
        <v>0</v>
      </c>
      <c r="J46" s="216">
        <v>0</v>
      </c>
      <c r="K46" s="215"/>
    </row>
    <row r="47" spans="1:11" x14ac:dyDescent="0.2">
      <c r="A47" s="318"/>
      <c r="B47" s="125"/>
      <c r="C47" s="125"/>
      <c r="D47" s="125"/>
      <c r="E47" s="125"/>
      <c r="F47" s="125"/>
      <c r="G47" s="140"/>
      <c r="H47" s="138"/>
      <c r="I47" s="314"/>
      <c r="J47" s="314"/>
      <c r="K47" s="215"/>
    </row>
    <row r="48" spans="1:11" x14ac:dyDescent="0.2">
      <c r="A48" s="318"/>
      <c r="B48" s="125"/>
      <c r="C48" s="125"/>
      <c r="D48" s="125"/>
      <c r="E48" s="125"/>
      <c r="F48" s="125"/>
      <c r="G48" s="526" t="s">
        <v>128</v>
      </c>
      <c r="H48" s="526"/>
      <c r="I48" s="152">
        <f>SUM(I49)</f>
        <v>0</v>
      </c>
      <c r="J48" s="152">
        <f>SUM(J49)</f>
        <v>0</v>
      </c>
      <c r="K48" s="215"/>
    </row>
    <row r="49" spans="1:11" x14ac:dyDescent="0.2">
      <c r="A49" s="318"/>
      <c r="B49" s="125"/>
      <c r="C49" s="125"/>
      <c r="D49" s="125"/>
      <c r="E49" s="125"/>
      <c r="F49" s="125"/>
      <c r="G49" s="524" t="s">
        <v>129</v>
      </c>
      <c r="H49" s="524"/>
      <c r="I49" s="216">
        <v>0</v>
      </c>
      <c r="J49" s="216">
        <v>0</v>
      </c>
      <c r="K49" s="215"/>
    </row>
    <row r="50" spans="1:11" x14ac:dyDescent="0.2">
      <c r="A50" s="318"/>
      <c r="B50" s="125"/>
      <c r="C50" s="125"/>
      <c r="D50" s="125"/>
      <c r="E50" s="125"/>
      <c r="F50" s="125"/>
      <c r="G50" s="140"/>
      <c r="H50" s="138"/>
      <c r="I50" s="314"/>
      <c r="J50" s="314"/>
      <c r="K50" s="215"/>
    </row>
    <row r="51" spans="1:11" x14ac:dyDescent="0.2">
      <c r="A51" s="318"/>
      <c r="B51" s="125"/>
      <c r="C51" s="125"/>
      <c r="D51" s="125"/>
      <c r="E51" s="125"/>
      <c r="F51" s="125"/>
      <c r="G51" s="528" t="s">
        <v>130</v>
      </c>
      <c r="H51" s="528"/>
      <c r="I51" s="319">
        <f>I12+I17+I28+I33+I40+I48</f>
        <v>16043980</v>
      </c>
      <c r="J51" s="319">
        <f>J12+J17+J28+J33+J40+J48</f>
        <v>12464314</v>
      </c>
      <c r="K51" s="320"/>
    </row>
    <row r="52" spans="1:11" x14ac:dyDescent="0.2">
      <c r="A52" s="318"/>
      <c r="B52" s="125"/>
      <c r="C52" s="125"/>
      <c r="D52" s="125"/>
      <c r="E52" s="125"/>
      <c r="F52" s="125"/>
      <c r="G52" s="143"/>
      <c r="H52" s="143"/>
      <c r="I52" s="314"/>
      <c r="J52" s="314"/>
      <c r="K52" s="320"/>
    </row>
    <row r="53" spans="1:11" x14ac:dyDescent="0.2">
      <c r="A53" s="318"/>
      <c r="B53" s="125"/>
      <c r="C53" s="125"/>
      <c r="D53" s="125"/>
      <c r="E53" s="125"/>
      <c r="F53" s="125"/>
      <c r="G53" s="530" t="s">
        <v>131</v>
      </c>
      <c r="H53" s="530"/>
      <c r="I53" s="319">
        <f>D33-I51</f>
        <v>1393757</v>
      </c>
      <c r="J53" s="319">
        <f>E33-J51</f>
        <v>32908812</v>
      </c>
      <c r="K53" s="320"/>
    </row>
    <row r="54" spans="1:11" ht="6" customHeight="1" x14ac:dyDescent="0.2">
      <c r="A54" s="321"/>
      <c r="B54" s="165"/>
      <c r="C54" s="165"/>
      <c r="D54" s="165"/>
      <c r="E54" s="165"/>
      <c r="F54" s="165"/>
      <c r="G54" s="322"/>
      <c r="H54" s="322"/>
      <c r="I54" s="165"/>
      <c r="J54" s="165"/>
      <c r="K54" s="161"/>
    </row>
    <row r="55" spans="1:11" ht="6" customHeight="1" x14ac:dyDescent="0.2">
      <c r="A55" s="124"/>
      <c r="B55" s="124"/>
      <c r="C55" s="124"/>
      <c r="D55" s="124"/>
      <c r="E55" s="124"/>
      <c r="F55" s="124"/>
      <c r="G55" s="174"/>
      <c r="H55" s="174"/>
      <c r="I55" s="124"/>
      <c r="J55" s="124"/>
      <c r="K55" s="124"/>
    </row>
    <row r="56" spans="1:11" ht="6" customHeight="1" x14ac:dyDescent="0.2">
      <c r="A56" s="165"/>
      <c r="B56" s="166"/>
      <c r="C56" s="167"/>
      <c r="D56" s="168"/>
      <c r="E56" s="168"/>
      <c r="F56" s="165"/>
      <c r="G56" s="169"/>
      <c r="H56" s="323"/>
      <c r="I56" s="168"/>
      <c r="J56" s="168"/>
      <c r="K56" s="165"/>
    </row>
    <row r="57" spans="1:11" ht="6" customHeight="1" x14ac:dyDescent="0.2">
      <c r="A57" s="124"/>
      <c r="B57" s="138"/>
      <c r="C57" s="162"/>
      <c r="D57" s="163"/>
      <c r="E57" s="163"/>
      <c r="F57" s="124"/>
      <c r="G57" s="164"/>
      <c r="H57" s="324"/>
      <c r="I57" s="163"/>
      <c r="J57" s="163"/>
      <c r="K57" s="124"/>
    </row>
    <row r="58" spans="1:11" ht="15" customHeight="1" x14ac:dyDescent="0.2">
      <c r="B58" s="531" t="s">
        <v>78</v>
      </c>
      <c r="C58" s="531"/>
      <c r="D58" s="531"/>
      <c r="E58" s="531"/>
      <c r="F58" s="531"/>
      <c r="G58" s="531"/>
      <c r="H58" s="531"/>
      <c r="I58" s="531"/>
      <c r="J58" s="531"/>
    </row>
    <row r="59" spans="1:11" ht="9.75" customHeight="1" x14ac:dyDescent="0.2">
      <c r="B59" s="138"/>
      <c r="C59" s="162"/>
      <c r="D59" s="163"/>
      <c r="E59" s="163"/>
      <c r="G59" s="164"/>
      <c r="H59" s="162"/>
      <c r="I59" s="163"/>
      <c r="J59" s="163"/>
    </row>
    <row r="60" spans="1:11" ht="30" customHeight="1" x14ac:dyDescent="0.2">
      <c r="B60" s="138"/>
      <c r="C60" s="532"/>
      <c r="D60" s="532"/>
      <c r="E60" s="163"/>
      <c r="G60" s="533"/>
      <c r="H60" s="533"/>
      <c r="I60" s="163"/>
      <c r="J60" s="163"/>
    </row>
    <row r="61" spans="1:11" ht="14.1" customHeight="1" x14ac:dyDescent="0.2">
      <c r="B61" s="170"/>
      <c r="C61" s="534" t="s">
        <v>456</v>
      </c>
      <c r="D61" s="534"/>
      <c r="E61" s="163"/>
      <c r="F61" s="163"/>
      <c r="G61" s="534" t="s">
        <v>442</v>
      </c>
      <c r="H61" s="534"/>
      <c r="I61" s="139"/>
      <c r="J61" s="163"/>
    </row>
    <row r="62" spans="1:11" ht="14.1" customHeight="1" x14ac:dyDescent="0.2">
      <c r="B62" s="171"/>
      <c r="C62" s="529" t="s">
        <v>441</v>
      </c>
      <c r="D62" s="529"/>
      <c r="E62" s="172"/>
      <c r="F62" s="172"/>
      <c r="G62" s="529" t="s">
        <v>457</v>
      </c>
      <c r="H62" s="529"/>
      <c r="I62" s="139"/>
      <c r="J62" s="163"/>
    </row>
    <row r="63" spans="1:11" ht="9.9499999999999993" customHeight="1" x14ac:dyDescent="0.2">
      <c r="D63" s="121"/>
    </row>
    <row r="64" spans="1:11" x14ac:dyDescent="0.2">
      <c r="D64" s="121"/>
    </row>
    <row r="65" spans="4:4" x14ac:dyDescent="0.2">
      <c r="D65" s="121"/>
    </row>
  </sheetData>
  <sheetProtection formatCells="0" selectLockedCells="1"/>
  <customSheetViews>
    <customSheetView guid="{2BFC04E4-446F-4A40-A01A-17DCDED4E58E}" showPageBreaks="1" showGridLines="0" fitToPage="1" printArea="1" topLeftCell="A7">
      <selection activeCell="D26" sqref="D26"/>
      <pageMargins left="1.2598425196850394" right="0" top="0.94488188976377963" bottom="0.70866141732283472" header="0" footer="0"/>
      <printOptions verticalCentered="1"/>
      <pageSetup scale="59" orientation="landscape" r:id="rId1"/>
    </customSheetView>
    <customSheetView guid="{34D32569-C70B-4FDD-AF65-5379A2EF3AC8}" showGridLines="0" fitToPage="1">
      <selection activeCell="E20" sqref="E20"/>
      <pageMargins left="1.2598425196850394" right="0" top="0.94488188976377963" bottom="0.70866141732283472" header="0" footer="0"/>
      <printOptions verticalCentered="1"/>
      <pageSetup scale="58" orientation="landscape" r:id="rId2"/>
    </customSheetView>
  </customSheetViews>
  <mergeCells count="71">
    <mergeCell ref="C62:D62"/>
    <mergeCell ref="G62:H62"/>
    <mergeCell ref="G53:H53"/>
    <mergeCell ref="B58:J58"/>
    <mergeCell ref="C60:D60"/>
    <mergeCell ref="G60:H60"/>
    <mergeCell ref="C61:D61"/>
    <mergeCell ref="G61:H61"/>
    <mergeCell ref="G51:H51"/>
    <mergeCell ref="G37:H37"/>
    <mergeCell ref="G38:H38"/>
    <mergeCell ref="G40:H40"/>
    <mergeCell ref="G41:H41"/>
    <mergeCell ref="G42:H42"/>
    <mergeCell ref="G43:H43"/>
    <mergeCell ref="G44:H44"/>
    <mergeCell ref="G45:H45"/>
    <mergeCell ref="G46:H46"/>
    <mergeCell ref="G48:H48"/>
    <mergeCell ref="G49:H49"/>
    <mergeCell ref="G36:H36"/>
    <mergeCell ref="B29:C29"/>
    <mergeCell ref="G29:H29"/>
    <mergeCell ref="B30:C30"/>
    <mergeCell ref="G30:H30"/>
    <mergeCell ref="B31:C31"/>
    <mergeCell ref="G31:H31"/>
    <mergeCell ref="B33:C33"/>
    <mergeCell ref="G33:H33"/>
    <mergeCell ref="B34:C34"/>
    <mergeCell ref="G34:H34"/>
    <mergeCell ref="G35:H35"/>
    <mergeCell ref="G25:H25"/>
    <mergeCell ref="B26:C26"/>
    <mergeCell ref="G26:H26"/>
    <mergeCell ref="B27:C27"/>
    <mergeCell ref="B28:C28"/>
    <mergeCell ref="G28:H28"/>
    <mergeCell ref="B24:C24"/>
    <mergeCell ref="G24:H24"/>
    <mergeCell ref="B18:C18"/>
    <mergeCell ref="G18:H18"/>
    <mergeCell ref="B19:C19"/>
    <mergeCell ref="G19:H19"/>
    <mergeCell ref="B20:C20"/>
    <mergeCell ref="G20:H20"/>
    <mergeCell ref="G21:H21"/>
    <mergeCell ref="B22:C22"/>
    <mergeCell ref="G22:H22"/>
    <mergeCell ref="B23:C23"/>
    <mergeCell ref="G23:H23"/>
    <mergeCell ref="B17:C17"/>
    <mergeCell ref="G17:H17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  <mergeCell ref="G15:H15"/>
    <mergeCell ref="B16:C16"/>
    <mergeCell ref="B9:C9"/>
    <mergeCell ref="G9:H9"/>
    <mergeCell ref="C1:I1"/>
    <mergeCell ref="C2:I2"/>
    <mergeCell ref="C3:I3"/>
    <mergeCell ref="C4:I4"/>
    <mergeCell ref="D6:H6"/>
  </mergeCells>
  <printOptions verticalCentered="1"/>
  <pageMargins left="0.25" right="0.25" top="0.75" bottom="0.75" header="0.3" footer="0.3"/>
  <pageSetup scale="63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"/>
  <sheetViews>
    <sheetView showGridLines="0" topLeftCell="A7" workbookViewId="0">
      <selection activeCell="G27" sqref="G27"/>
    </sheetView>
  </sheetViews>
  <sheetFormatPr baseColWidth="10" defaultRowHeight="11.25" x14ac:dyDescent="0.2"/>
  <cols>
    <col min="1" max="1" width="1.140625" style="16" customWidth="1"/>
    <col min="2" max="3" width="3.7109375" style="17" customWidth="1"/>
    <col min="4" max="4" width="46.42578125" style="17" customWidth="1"/>
    <col min="5" max="10" width="15.7109375" style="17" customWidth="1"/>
    <col min="11" max="11" width="2" style="16" customWidth="1"/>
    <col min="12" max="16384" width="11.42578125" style="17"/>
  </cols>
  <sheetData>
    <row r="1" spans="1:10" s="16" customFormat="1" x14ac:dyDescent="0.2"/>
    <row r="2" spans="1:10" x14ac:dyDescent="0.2">
      <c r="B2" s="615" t="s">
        <v>407</v>
      </c>
      <c r="C2" s="616"/>
      <c r="D2" s="616"/>
      <c r="E2" s="616"/>
      <c r="F2" s="616"/>
      <c r="G2" s="616"/>
      <c r="H2" s="616"/>
      <c r="I2" s="616"/>
      <c r="J2" s="617"/>
    </row>
    <row r="3" spans="1:10" x14ac:dyDescent="0.2">
      <c r="B3" s="618" t="s">
        <v>204</v>
      </c>
      <c r="C3" s="619"/>
      <c r="D3" s="619"/>
      <c r="E3" s="619"/>
      <c r="F3" s="619"/>
      <c r="G3" s="619"/>
      <c r="H3" s="619"/>
      <c r="I3" s="619"/>
      <c r="J3" s="620"/>
    </row>
    <row r="4" spans="1:10" x14ac:dyDescent="0.2">
      <c r="B4" s="618" t="s">
        <v>408</v>
      </c>
      <c r="C4" s="619"/>
      <c r="D4" s="619"/>
      <c r="E4" s="619"/>
      <c r="F4" s="619"/>
      <c r="G4" s="619"/>
      <c r="H4" s="619"/>
      <c r="I4" s="619"/>
      <c r="J4" s="620"/>
    </row>
    <row r="5" spans="1:10" x14ac:dyDescent="0.2">
      <c r="B5" s="618" t="s">
        <v>1</v>
      </c>
      <c r="C5" s="619"/>
      <c r="D5" s="619"/>
      <c r="E5" s="619"/>
      <c r="F5" s="619"/>
      <c r="G5" s="619"/>
      <c r="H5" s="619"/>
      <c r="I5" s="619"/>
      <c r="J5" s="620"/>
    </row>
    <row r="6" spans="1:10" x14ac:dyDescent="0.2">
      <c r="B6" s="621" t="s">
        <v>439</v>
      </c>
      <c r="C6" s="622"/>
      <c r="D6" s="622"/>
      <c r="E6" s="622"/>
      <c r="F6" s="622"/>
      <c r="G6" s="622"/>
      <c r="H6" s="622"/>
      <c r="I6" s="622"/>
      <c r="J6" s="623"/>
    </row>
    <row r="7" spans="1:10" ht="12" customHeight="1" x14ac:dyDescent="0.2">
      <c r="A7" s="19"/>
      <c r="B7" s="624" t="s">
        <v>205</v>
      </c>
      <c r="C7" s="624"/>
      <c r="D7" s="624"/>
      <c r="E7" s="624" t="s">
        <v>206</v>
      </c>
      <c r="F7" s="624"/>
      <c r="G7" s="624"/>
      <c r="H7" s="624"/>
      <c r="I7" s="624"/>
      <c r="J7" s="612" t="s">
        <v>207</v>
      </c>
    </row>
    <row r="8" spans="1:10" ht="22.5" x14ac:dyDescent="0.2">
      <c r="A8" s="18"/>
      <c r="B8" s="624"/>
      <c r="C8" s="624"/>
      <c r="D8" s="624"/>
      <c r="E8" s="350" t="s">
        <v>208</v>
      </c>
      <c r="F8" s="351" t="s">
        <v>209</v>
      </c>
      <c r="G8" s="350" t="s">
        <v>210</v>
      </c>
      <c r="H8" s="350" t="s">
        <v>211</v>
      </c>
      <c r="I8" s="350" t="s">
        <v>212</v>
      </c>
      <c r="J8" s="612"/>
    </row>
    <row r="9" spans="1:10" ht="12" customHeight="1" x14ac:dyDescent="0.2">
      <c r="A9" s="18"/>
      <c r="B9" s="624"/>
      <c r="C9" s="624"/>
      <c r="D9" s="624"/>
      <c r="E9" s="350" t="s">
        <v>213</v>
      </c>
      <c r="F9" s="350" t="s">
        <v>214</v>
      </c>
      <c r="G9" s="350" t="s">
        <v>215</v>
      </c>
      <c r="H9" s="350" t="s">
        <v>216</v>
      </c>
      <c r="I9" s="350" t="s">
        <v>217</v>
      </c>
      <c r="J9" s="350" t="s">
        <v>231</v>
      </c>
    </row>
    <row r="10" spans="1:10" ht="12" customHeight="1" x14ac:dyDescent="0.2">
      <c r="A10" s="20"/>
      <c r="B10" s="21"/>
      <c r="C10" s="22"/>
      <c r="D10" s="23"/>
      <c r="E10" s="470"/>
      <c r="F10" s="471"/>
      <c r="G10" s="471"/>
      <c r="H10" s="471"/>
      <c r="I10" s="471"/>
      <c r="J10" s="471"/>
    </row>
    <row r="11" spans="1:10" ht="12" customHeight="1" x14ac:dyDescent="0.2">
      <c r="A11" s="20"/>
      <c r="B11" s="609" t="s">
        <v>85</v>
      </c>
      <c r="C11" s="603"/>
      <c r="D11" s="604"/>
      <c r="E11" s="472">
        <v>0</v>
      </c>
      <c r="F11" s="472">
        <v>0</v>
      </c>
      <c r="G11" s="472">
        <f>+E11+F11</f>
        <v>0</v>
      </c>
      <c r="H11" s="472">
        <v>0</v>
      </c>
      <c r="I11" s="472">
        <v>0</v>
      </c>
      <c r="J11" s="472">
        <f>+I11-G11</f>
        <v>0</v>
      </c>
    </row>
    <row r="12" spans="1:10" ht="12" customHeight="1" x14ac:dyDescent="0.2">
      <c r="A12" s="20"/>
      <c r="B12" s="609" t="s">
        <v>198</v>
      </c>
      <c r="C12" s="603"/>
      <c r="D12" s="604"/>
      <c r="E12" s="472">
        <v>0</v>
      </c>
      <c r="F12" s="472">
        <v>0</v>
      </c>
      <c r="G12" s="472">
        <f t="shared" ref="G12:G24" si="0">+E12+F12</f>
        <v>0</v>
      </c>
      <c r="H12" s="472">
        <v>0</v>
      </c>
      <c r="I12" s="472">
        <v>0</v>
      </c>
      <c r="J12" s="472">
        <f t="shared" ref="J12:J24" si="1">+I12-G12</f>
        <v>0</v>
      </c>
    </row>
    <row r="13" spans="1:10" ht="12" customHeight="1" x14ac:dyDescent="0.2">
      <c r="A13" s="20"/>
      <c r="B13" s="609" t="s">
        <v>89</v>
      </c>
      <c r="C13" s="603"/>
      <c r="D13" s="604"/>
      <c r="E13" s="472">
        <v>0</v>
      </c>
      <c r="F13" s="472">
        <v>0</v>
      </c>
      <c r="G13" s="472">
        <f t="shared" si="0"/>
        <v>0</v>
      </c>
      <c r="H13" s="472">
        <v>0</v>
      </c>
      <c r="I13" s="472">
        <v>0</v>
      </c>
      <c r="J13" s="472">
        <f t="shared" si="1"/>
        <v>0</v>
      </c>
    </row>
    <row r="14" spans="1:10" ht="12" customHeight="1" x14ac:dyDescent="0.2">
      <c r="A14" s="20"/>
      <c r="B14" s="609" t="s">
        <v>91</v>
      </c>
      <c r="C14" s="603"/>
      <c r="D14" s="604"/>
      <c r="E14" s="472">
        <v>2618582</v>
      </c>
      <c r="F14" s="472">
        <v>333339</v>
      </c>
      <c r="G14" s="472">
        <f t="shared" si="0"/>
        <v>2951921</v>
      </c>
      <c r="H14" s="472">
        <v>2192604</v>
      </c>
      <c r="I14" s="472">
        <v>2192604</v>
      </c>
      <c r="J14" s="472">
        <f t="shared" si="1"/>
        <v>-759317</v>
      </c>
    </row>
    <row r="15" spans="1:10" ht="12" customHeight="1" x14ac:dyDescent="0.2">
      <c r="A15" s="20"/>
      <c r="B15" s="609" t="s">
        <v>218</v>
      </c>
      <c r="C15" s="603"/>
      <c r="D15" s="604"/>
      <c r="E15" s="472">
        <f>+E16+E17</f>
        <v>28560</v>
      </c>
      <c r="F15" s="472">
        <f>+F16+F17</f>
        <v>291443</v>
      </c>
      <c r="G15" s="472">
        <f>+G16+G17</f>
        <v>320003</v>
      </c>
      <c r="H15" s="472">
        <f>+H16+H17</f>
        <v>299728</v>
      </c>
      <c r="I15" s="472">
        <f>+I16+I17</f>
        <v>299728</v>
      </c>
      <c r="J15" s="472">
        <f t="shared" si="1"/>
        <v>-20275</v>
      </c>
    </row>
    <row r="16" spans="1:10" ht="12" customHeight="1" x14ac:dyDescent="0.2">
      <c r="A16" s="20"/>
      <c r="B16" s="24"/>
      <c r="C16" s="603" t="s">
        <v>219</v>
      </c>
      <c r="D16" s="604"/>
      <c r="E16" s="472">
        <v>28560</v>
      </c>
      <c r="F16" s="472">
        <v>291443</v>
      </c>
      <c r="G16" s="472">
        <f t="shared" si="0"/>
        <v>320003</v>
      </c>
      <c r="H16" s="472">
        <v>299728</v>
      </c>
      <c r="I16" s="472">
        <v>299728</v>
      </c>
      <c r="J16" s="472">
        <f t="shared" si="1"/>
        <v>-20275</v>
      </c>
    </row>
    <row r="17" spans="1:10" ht="12" customHeight="1" x14ac:dyDescent="0.2">
      <c r="A17" s="20"/>
      <c r="B17" s="24"/>
      <c r="C17" s="603" t="s">
        <v>220</v>
      </c>
      <c r="D17" s="604"/>
      <c r="E17" s="472">
        <v>0</v>
      </c>
      <c r="F17" s="472">
        <v>0</v>
      </c>
      <c r="G17" s="472">
        <f t="shared" si="0"/>
        <v>0</v>
      </c>
      <c r="H17" s="472">
        <v>0</v>
      </c>
      <c r="I17" s="472">
        <v>0</v>
      </c>
      <c r="J17" s="472">
        <f t="shared" si="1"/>
        <v>0</v>
      </c>
    </row>
    <row r="18" spans="1:10" ht="12" customHeight="1" x14ac:dyDescent="0.2">
      <c r="A18" s="20"/>
      <c r="B18" s="609" t="s">
        <v>221</v>
      </c>
      <c r="C18" s="603"/>
      <c r="D18" s="604"/>
      <c r="E18" s="472">
        <f>+E19+E20</f>
        <v>0</v>
      </c>
      <c r="F18" s="472">
        <f>+F19+F20</f>
        <v>0</v>
      </c>
      <c r="G18" s="472">
        <f t="shared" si="0"/>
        <v>0</v>
      </c>
      <c r="H18" s="472">
        <f>+H19+H20</f>
        <v>0</v>
      </c>
      <c r="I18" s="472">
        <f>+I19+I20</f>
        <v>0</v>
      </c>
      <c r="J18" s="472">
        <f t="shared" si="1"/>
        <v>0</v>
      </c>
    </row>
    <row r="19" spans="1:10" ht="12" customHeight="1" x14ac:dyDescent="0.2">
      <c r="A19" s="20"/>
      <c r="B19" s="24"/>
      <c r="C19" s="603" t="s">
        <v>219</v>
      </c>
      <c r="D19" s="604"/>
      <c r="E19" s="472">
        <v>0</v>
      </c>
      <c r="F19" s="472">
        <v>0</v>
      </c>
      <c r="G19" s="472">
        <f t="shared" si="0"/>
        <v>0</v>
      </c>
      <c r="H19" s="472">
        <v>0</v>
      </c>
      <c r="I19" s="472">
        <v>0</v>
      </c>
      <c r="J19" s="472">
        <f t="shared" si="1"/>
        <v>0</v>
      </c>
    </row>
    <row r="20" spans="1:10" ht="12" customHeight="1" x14ac:dyDescent="0.2">
      <c r="A20" s="20"/>
      <c r="B20" s="24"/>
      <c r="C20" s="603" t="s">
        <v>220</v>
      </c>
      <c r="D20" s="604"/>
      <c r="E20" s="472">
        <v>0</v>
      </c>
      <c r="F20" s="472">
        <v>0</v>
      </c>
      <c r="G20" s="472">
        <f t="shared" si="0"/>
        <v>0</v>
      </c>
      <c r="H20" s="472">
        <v>0</v>
      </c>
      <c r="I20" s="472">
        <v>0</v>
      </c>
      <c r="J20" s="472">
        <f t="shared" si="1"/>
        <v>0</v>
      </c>
    </row>
    <row r="21" spans="1:10" ht="12" customHeight="1" x14ac:dyDescent="0.2">
      <c r="A21" s="20"/>
      <c r="B21" s="609" t="s">
        <v>222</v>
      </c>
      <c r="C21" s="603"/>
      <c r="D21" s="604"/>
      <c r="E21" s="472">
        <v>0</v>
      </c>
      <c r="F21" s="472">
        <v>0</v>
      </c>
      <c r="G21" s="472">
        <f t="shared" si="0"/>
        <v>0</v>
      </c>
      <c r="H21" s="472">
        <v>0</v>
      </c>
      <c r="I21" s="472">
        <v>0</v>
      </c>
      <c r="J21" s="472">
        <f t="shared" si="1"/>
        <v>0</v>
      </c>
    </row>
    <row r="22" spans="1:10" ht="12" customHeight="1" x14ac:dyDescent="0.2">
      <c r="A22" s="20"/>
      <c r="B22" s="609" t="s">
        <v>102</v>
      </c>
      <c r="C22" s="603"/>
      <c r="D22" s="604"/>
      <c r="E22" s="472">
        <v>0</v>
      </c>
      <c r="F22" s="472">
        <v>1547799</v>
      </c>
      <c r="G22" s="472">
        <f t="shared" si="0"/>
        <v>1547799</v>
      </c>
      <c r="H22" s="472">
        <v>1547799</v>
      </c>
      <c r="I22" s="472">
        <v>1547799</v>
      </c>
      <c r="J22" s="472">
        <f t="shared" si="1"/>
        <v>0</v>
      </c>
    </row>
    <row r="23" spans="1:10" ht="12" customHeight="1" x14ac:dyDescent="0.2">
      <c r="A23" s="25"/>
      <c r="B23" s="609" t="s">
        <v>223</v>
      </c>
      <c r="C23" s="603"/>
      <c r="D23" s="604"/>
      <c r="E23" s="472">
        <v>13129197</v>
      </c>
      <c r="F23" s="472">
        <v>210000</v>
      </c>
      <c r="G23" s="472">
        <f t="shared" si="0"/>
        <v>13339197</v>
      </c>
      <c r="H23" s="472">
        <v>13339197</v>
      </c>
      <c r="I23" s="472">
        <v>13339197</v>
      </c>
      <c r="J23" s="472">
        <f t="shared" si="1"/>
        <v>0</v>
      </c>
    </row>
    <row r="24" spans="1:10" ht="12" customHeight="1" x14ac:dyDescent="0.2">
      <c r="A24" s="20"/>
      <c r="B24" s="609" t="s">
        <v>224</v>
      </c>
      <c r="C24" s="603"/>
      <c r="D24" s="604"/>
      <c r="E24" s="472">
        <v>0</v>
      </c>
      <c r="F24" s="472">
        <v>0</v>
      </c>
      <c r="G24" s="472">
        <f t="shared" si="0"/>
        <v>0</v>
      </c>
      <c r="H24" s="472">
        <v>0</v>
      </c>
      <c r="I24" s="472">
        <v>0</v>
      </c>
      <c r="J24" s="472">
        <f t="shared" si="1"/>
        <v>0</v>
      </c>
    </row>
    <row r="25" spans="1:10" ht="12" customHeight="1" x14ac:dyDescent="0.2">
      <c r="A25" s="20"/>
      <c r="B25" s="26"/>
      <c r="C25" s="27"/>
      <c r="D25" s="28"/>
      <c r="E25" s="473"/>
      <c r="F25" s="474"/>
      <c r="G25" s="474"/>
      <c r="H25" s="474"/>
      <c r="I25" s="474"/>
      <c r="J25" s="474"/>
    </row>
    <row r="26" spans="1:10" ht="12" customHeight="1" x14ac:dyDescent="0.2">
      <c r="A26" s="18"/>
      <c r="B26" s="29"/>
      <c r="C26" s="30"/>
      <c r="D26" s="31" t="s">
        <v>225</v>
      </c>
      <c r="E26" s="472">
        <f>SUM(E11+E12+E13+E14+E15+E18+E21+E22+E23+E24)</f>
        <v>15776339</v>
      </c>
      <c r="F26" s="472">
        <f>SUM(F11+F12+F13+F14+F15+F18+F21+F22+F23+F24)</f>
        <v>2382581</v>
      </c>
      <c r="G26" s="472">
        <f>SUM(G11+G12+G13+G14+G15+G18+G21+G22+G23+G24)</f>
        <v>18158920</v>
      </c>
      <c r="H26" s="472">
        <f>SUM(H11+H12+H13+H14+H15+H18+H21+H22+H23+H24)</f>
        <v>17379328</v>
      </c>
      <c r="I26" s="472">
        <f>SUM(I11+I12+I13+I14+I15+I18+I21+I22+I23+I24)</f>
        <v>17379328</v>
      </c>
      <c r="J26" s="610">
        <f>SUM(J11:J24)</f>
        <v>-799867</v>
      </c>
    </row>
    <row r="27" spans="1:10" ht="12" customHeight="1" x14ac:dyDescent="0.2">
      <c r="A27" s="20"/>
      <c r="B27" s="32"/>
      <c r="C27" s="32"/>
      <c r="D27" s="32"/>
      <c r="E27" s="475"/>
      <c r="F27" s="475"/>
      <c r="G27" s="475"/>
      <c r="H27" s="607" t="s">
        <v>404</v>
      </c>
      <c r="I27" s="608"/>
      <c r="J27" s="611"/>
    </row>
    <row r="28" spans="1:10" ht="12" customHeight="1" x14ac:dyDescent="0.2">
      <c r="A28" s="18"/>
      <c r="B28" s="18"/>
      <c r="C28" s="18"/>
      <c r="D28" s="18"/>
      <c r="E28" s="476"/>
      <c r="F28" s="476"/>
      <c r="G28" s="476"/>
      <c r="H28" s="476"/>
      <c r="I28" s="476"/>
      <c r="J28" s="476"/>
    </row>
    <row r="29" spans="1:10" ht="12" customHeight="1" x14ac:dyDescent="0.2">
      <c r="A29" s="18"/>
      <c r="B29" s="612" t="s">
        <v>226</v>
      </c>
      <c r="C29" s="612"/>
      <c r="D29" s="612"/>
      <c r="E29" s="613" t="s">
        <v>206</v>
      </c>
      <c r="F29" s="613"/>
      <c r="G29" s="613"/>
      <c r="H29" s="613"/>
      <c r="I29" s="613"/>
      <c r="J29" s="614" t="s">
        <v>207</v>
      </c>
    </row>
    <row r="30" spans="1:10" ht="22.5" x14ac:dyDescent="0.2">
      <c r="A30" s="18"/>
      <c r="B30" s="612"/>
      <c r="C30" s="612"/>
      <c r="D30" s="612"/>
      <c r="E30" s="477" t="s">
        <v>208</v>
      </c>
      <c r="F30" s="478" t="s">
        <v>209</v>
      </c>
      <c r="G30" s="477" t="s">
        <v>210</v>
      </c>
      <c r="H30" s="477" t="s">
        <v>211</v>
      </c>
      <c r="I30" s="477" t="s">
        <v>212</v>
      </c>
      <c r="J30" s="614"/>
    </row>
    <row r="31" spans="1:10" ht="12" customHeight="1" x14ac:dyDescent="0.2">
      <c r="A31" s="18"/>
      <c r="B31" s="612"/>
      <c r="C31" s="612"/>
      <c r="D31" s="612"/>
      <c r="E31" s="477" t="s">
        <v>213</v>
      </c>
      <c r="F31" s="477" t="s">
        <v>214</v>
      </c>
      <c r="G31" s="477" t="s">
        <v>215</v>
      </c>
      <c r="H31" s="477" t="s">
        <v>216</v>
      </c>
      <c r="I31" s="477" t="s">
        <v>217</v>
      </c>
      <c r="J31" s="477" t="s">
        <v>231</v>
      </c>
    </row>
    <row r="32" spans="1:10" ht="12" customHeight="1" x14ac:dyDescent="0.2">
      <c r="A32" s="20"/>
      <c r="B32" s="21"/>
      <c r="C32" s="22"/>
      <c r="D32" s="23"/>
      <c r="E32" s="471"/>
      <c r="F32" s="471"/>
      <c r="G32" s="471"/>
      <c r="H32" s="471"/>
      <c r="I32" s="471"/>
      <c r="J32" s="471"/>
    </row>
    <row r="33" spans="1:10" ht="12" customHeight="1" x14ac:dyDescent="0.2">
      <c r="A33" s="20"/>
      <c r="B33" s="33" t="s">
        <v>227</v>
      </c>
      <c r="C33" s="34"/>
      <c r="D33" s="41"/>
      <c r="E33" s="479">
        <f>+E34+E35+E36+E37+E40+E43+E44</f>
        <v>2647142</v>
      </c>
      <c r="F33" s="479">
        <f t="shared" ref="F33:J33" si="2">+F34+F35+F36+F37+F40+F43+F44</f>
        <v>2172581</v>
      </c>
      <c r="G33" s="479">
        <f t="shared" si="2"/>
        <v>4819723</v>
      </c>
      <c r="H33" s="479">
        <f t="shared" si="2"/>
        <v>4040131</v>
      </c>
      <c r="I33" s="479">
        <f t="shared" si="2"/>
        <v>4040131</v>
      </c>
      <c r="J33" s="479">
        <f t="shared" si="2"/>
        <v>1392989</v>
      </c>
    </row>
    <row r="34" spans="1:10" ht="12" customHeight="1" x14ac:dyDescent="0.2">
      <c r="A34" s="20"/>
      <c r="B34" s="24"/>
      <c r="C34" s="603" t="s">
        <v>85</v>
      </c>
      <c r="D34" s="604"/>
      <c r="E34" s="472">
        <v>0</v>
      </c>
      <c r="F34" s="472">
        <v>0</v>
      </c>
      <c r="G34" s="472">
        <f>+E34+F34</f>
        <v>0</v>
      </c>
      <c r="H34" s="472">
        <v>0</v>
      </c>
      <c r="I34" s="472">
        <v>0</v>
      </c>
      <c r="J34" s="472">
        <f>+I34-E34</f>
        <v>0</v>
      </c>
    </row>
    <row r="35" spans="1:10" ht="12" customHeight="1" x14ac:dyDescent="0.2">
      <c r="A35" s="20"/>
      <c r="B35" s="24"/>
      <c r="C35" s="603" t="s">
        <v>89</v>
      </c>
      <c r="D35" s="604"/>
      <c r="E35" s="472">
        <v>0</v>
      </c>
      <c r="F35" s="472">
        <v>0</v>
      </c>
      <c r="G35" s="472">
        <f t="shared" ref="G35:G49" si="3">+E35+F35</f>
        <v>0</v>
      </c>
      <c r="H35" s="472">
        <v>0</v>
      </c>
      <c r="I35" s="472">
        <v>0</v>
      </c>
      <c r="J35" s="472">
        <f t="shared" ref="J35:J52" si="4">+I35-E35</f>
        <v>0</v>
      </c>
    </row>
    <row r="36" spans="1:10" ht="12" customHeight="1" x14ac:dyDescent="0.2">
      <c r="A36" s="20"/>
      <c r="B36" s="24"/>
      <c r="C36" s="603" t="s">
        <v>91</v>
      </c>
      <c r="D36" s="604"/>
      <c r="E36" s="472">
        <v>2618582</v>
      </c>
      <c r="F36" s="472">
        <v>333339</v>
      </c>
      <c r="G36" s="472">
        <f t="shared" si="3"/>
        <v>2951921</v>
      </c>
      <c r="H36" s="472">
        <v>2192604</v>
      </c>
      <c r="I36" s="472">
        <v>2192604</v>
      </c>
      <c r="J36" s="472">
        <f t="shared" si="4"/>
        <v>-425978</v>
      </c>
    </row>
    <row r="37" spans="1:10" ht="12" customHeight="1" x14ac:dyDescent="0.2">
      <c r="A37" s="20"/>
      <c r="B37" s="24"/>
      <c r="C37" s="603" t="s">
        <v>218</v>
      </c>
      <c r="D37" s="604"/>
      <c r="E37" s="472">
        <f>+E38+E39</f>
        <v>28560</v>
      </c>
      <c r="F37" s="472">
        <f>+F38+F39</f>
        <v>291443</v>
      </c>
      <c r="G37" s="472">
        <f t="shared" si="3"/>
        <v>320003</v>
      </c>
      <c r="H37" s="472">
        <f>+H38+H39</f>
        <v>299728</v>
      </c>
      <c r="I37" s="472">
        <f>+I38+I39</f>
        <v>299728</v>
      </c>
      <c r="J37" s="472">
        <f t="shared" si="4"/>
        <v>271168</v>
      </c>
    </row>
    <row r="38" spans="1:10" ht="12" customHeight="1" x14ac:dyDescent="0.2">
      <c r="A38" s="20"/>
      <c r="B38" s="24"/>
      <c r="C38" s="42"/>
      <c r="D38" s="35" t="s">
        <v>219</v>
      </c>
      <c r="E38" s="472">
        <v>28560</v>
      </c>
      <c r="F38" s="472">
        <v>291443</v>
      </c>
      <c r="G38" s="472">
        <f t="shared" si="3"/>
        <v>320003</v>
      </c>
      <c r="H38" s="472">
        <v>299728</v>
      </c>
      <c r="I38" s="472">
        <v>299728</v>
      </c>
      <c r="J38" s="472">
        <f t="shared" si="4"/>
        <v>271168</v>
      </c>
    </row>
    <row r="39" spans="1:10" ht="12" customHeight="1" x14ac:dyDescent="0.2">
      <c r="A39" s="20"/>
      <c r="B39" s="24"/>
      <c r="C39" s="42"/>
      <c r="D39" s="35" t="s">
        <v>220</v>
      </c>
      <c r="E39" s="472">
        <v>0</v>
      </c>
      <c r="F39" s="472">
        <v>0</v>
      </c>
      <c r="G39" s="472">
        <f t="shared" si="3"/>
        <v>0</v>
      </c>
      <c r="H39" s="472">
        <v>0</v>
      </c>
      <c r="I39" s="472">
        <v>0</v>
      </c>
      <c r="J39" s="472">
        <f t="shared" si="4"/>
        <v>0</v>
      </c>
    </row>
    <row r="40" spans="1:10" ht="12" customHeight="1" x14ac:dyDescent="0.2">
      <c r="A40" s="20"/>
      <c r="B40" s="24"/>
      <c r="C40" s="603" t="s">
        <v>221</v>
      </c>
      <c r="D40" s="604"/>
      <c r="E40" s="472">
        <f>+E41+E42</f>
        <v>0</v>
      </c>
      <c r="F40" s="472">
        <f>+F41+F42</f>
        <v>0</v>
      </c>
      <c r="G40" s="472">
        <f>+G41+G42</f>
        <v>0</v>
      </c>
      <c r="H40" s="472">
        <f>+H41+H42</f>
        <v>0</v>
      </c>
      <c r="I40" s="472">
        <f>+I41+I42</f>
        <v>0</v>
      </c>
      <c r="J40" s="472">
        <f t="shared" si="4"/>
        <v>0</v>
      </c>
    </row>
    <row r="41" spans="1:10" ht="12" customHeight="1" x14ac:dyDescent="0.2">
      <c r="A41" s="20"/>
      <c r="B41" s="24"/>
      <c r="C41" s="42"/>
      <c r="D41" s="35" t="s">
        <v>219</v>
      </c>
      <c r="E41" s="472">
        <v>0</v>
      </c>
      <c r="F41" s="472">
        <v>0</v>
      </c>
      <c r="G41" s="472">
        <f t="shared" si="3"/>
        <v>0</v>
      </c>
      <c r="H41" s="472">
        <v>0</v>
      </c>
      <c r="I41" s="472">
        <v>0</v>
      </c>
      <c r="J41" s="472">
        <f t="shared" si="4"/>
        <v>0</v>
      </c>
    </row>
    <row r="42" spans="1:10" ht="12" customHeight="1" x14ac:dyDescent="0.2">
      <c r="A42" s="20"/>
      <c r="B42" s="24"/>
      <c r="C42" s="42"/>
      <c r="D42" s="35" t="s">
        <v>220</v>
      </c>
      <c r="E42" s="472">
        <v>0</v>
      </c>
      <c r="F42" s="472">
        <v>0</v>
      </c>
      <c r="G42" s="472">
        <f t="shared" si="3"/>
        <v>0</v>
      </c>
      <c r="H42" s="472">
        <v>0</v>
      </c>
      <c r="I42" s="472">
        <v>0</v>
      </c>
      <c r="J42" s="472">
        <f t="shared" si="4"/>
        <v>0</v>
      </c>
    </row>
    <row r="43" spans="1:10" ht="12" customHeight="1" x14ac:dyDescent="0.2">
      <c r="A43" s="20"/>
      <c r="B43" s="24"/>
      <c r="C43" s="603" t="s">
        <v>102</v>
      </c>
      <c r="D43" s="604"/>
      <c r="E43" s="472">
        <v>0</v>
      </c>
      <c r="F43" s="472">
        <v>1547799</v>
      </c>
      <c r="G43" s="472">
        <f t="shared" si="3"/>
        <v>1547799</v>
      </c>
      <c r="H43" s="472">
        <v>1547799</v>
      </c>
      <c r="I43" s="472">
        <v>1547799</v>
      </c>
      <c r="J43" s="472">
        <f t="shared" si="4"/>
        <v>1547799</v>
      </c>
    </row>
    <row r="44" spans="1:10" ht="12" customHeight="1" x14ac:dyDescent="0.2">
      <c r="A44" s="20"/>
      <c r="B44" s="24"/>
      <c r="C44" s="603" t="s">
        <v>223</v>
      </c>
      <c r="D44" s="604"/>
      <c r="E44" s="472">
        <v>0</v>
      </c>
      <c r="F44" s="472">
        <v>0</v>
      </c>
      <c r="G44" s="472">
        <f t="shared" si="3"/>
        <v>0</v>
      </c>
      <c r="H44" s="472">
        <v>0</v>
      </c>
      <c r="I44" s="472">
        <v>0</v>
      </c>
      <c r="J44" s="472">
        <f t="shared" si="4"/>
        <v>0</v>
      </c>
    </row>
    <row r="45" spans="1:10" ht="12" customHeight="1" x14ac:dyDescent="0.2">
      <c r="A45" s="20"/>
      <c r="B45" s="24"/>
      <c r="C45" s="42"/>
      <c r="D45" s="35"/>
      <c r="E45" s="472"/>
      <c r="F45" s="472"/>
      <c r="G45" s="480"/>
      <c r="H45" s="472"/>
      <c r="I45" s="472"/>
      <c r="J45" s="480"/>
    </row>
    <row r="46" spans="1:10" ht="12" customHeight="1" x14ac:dyDescent="0.2">
      <c r="A46" s="20"/>
      <c r="B46" s="33" t="s">
        <v>228</v>
      </c>
      <c r="C46" s="34"/>
      <c r="D46" s="35"/>
      <c r="E46" s="479">
        <f>+E47+E48+E49</f>
        <v>13129197</v>
      </c>
      <c r="F46" s="479">
        <f>+F47+F48+F49</f>
        <v>210000</v>
      </c>
      <c r="G46" s="479">
        <f>+G47+G48+G49</f>
        <v>13339197</v>
      </c>
      <c r="H46" s="479">
        <f>+H47+H48+H49</f>
        <v>13339197</v>
      </c>
      <c r="I46" s="479">
        <f>+I47+I48+I49</f>
        <v>13339197</v>
      </c>
      <c r="J46" s="479">
        <f t="shared" si="4"/>
        <v>210000</v>
      </c>
    </row>
    <row r="47" spans="1:10" ht="12" customHeight="1" x14ac:dyDescent="0.2">
      <c r="A47" s="20"/>
      <c r="B47" s="33"/>
      <c r="C47" s="603" t="s">
        <v>198</v>
      </c>
      <c r="D47" s="604"/>
      <c r="E47" s="472">
        <v>0</v>
      </c>
      <c r="F47" s="472">
        <v>0</v>
      </c>
      <c r="G47" s="472">
        <f t="shared" si="3"/>
        <v>0</v>
      </c>
      <c r="H47" s="472">
        <v>0</v>
      </c>
      <c r="I47" s="472">
        <v>0</v>
      </c>
      <c r="J47" s="472">
        <f t="shared" si="4"/>
        <v>0</v>
      </c>
    </row>
    <row r="48" spans="1:10" ht="12" customHeight="1" x14ac:dyDescent="0.2">
      <c r="A48" s="20"/>
      <c r="B48" s="24"/>
      <c r="C48" s="603" t="s">
        <v>222</v>
      </c>
      <c r="D48" s="604"/>
      <c r="E48" s="472">
        <v>0</v>
      </c>
      <c r="F48" s="472">
        <v>0</v>
      </c>
      <c r="G48" s="472">
        <f t="shared" si="3"/>
        <v>0</v>
      </c>
      <c r="H48" s="472">
        <v>0</v>
      </c>
      <c r="I48" s="472">
        <v>0</v>
      </c>
      <c r="J48" s="472">
        <f t="shared" si="4"/>
        <v>0</v>
      </c>
    </row>
    <row r="49" spans="1:11" ht="12" customHeight="1" x14ac:dyDescent="0.2">
      <c r="A49" s="20"/>
      <c r="B49" s="24"/>
      <c r="C49" s="603" t="s">
        <v>223</v>
      </c>
      <c r="D49" s="604"/>
      <c r="E49" s="472">
        <v>13129197</v>
      </c>
      <c r="F49" s="472">
        <v>210000</v>
      </c>
      <c r="G49" s="472">
        <f t="shared" si="3"/>
        <v>13339197</v>
      </c>
      <c r="H49" s="472">
        <v>13339197</v>
      </c>
      <c r="I49" s="472">
        <v>13339197</v>
      </c>
      <c r="J49" s="472">
        <f t="shared" si="4"/>
        <v>210000</v>
      </c>
    </row>
    <row r="50" spans="1:11" s="38" customFormat="1" ht="12" customHeight="1" x14ac:dyDescent="0.2">
      <c r="A50" s="18"/>
      <c r="B50" s="36"/>
      <c r="C50" s="43"/>
      <c r="D50" s="44"/>
      <c r="E50" s="481"/>
      <c r="F50" s="481"/>
      <c r="G50" s="481"/>
      <c r="H50" s="481"/>
      <c r="I50" s="481"/>
      <c r="J50" s="481"/>
      <c r="K50" s="37"/>
    </row>
    <row r="51" spans="1:11" ht="12" customHeight="1" x14ac:dyDescent="0.2">
      <c r="A51" s="20"/>
      <c r="B51" s="33" t="s">
        <v>229</v>
      </c>
      <c r="C51" s="39"/>
      <c r="D51" s="35"/>
      <c r="E51" s="479">
        <f>+E52</f>
        <v>0</v>
      </c>
      <c r="F51" s="479">
        <f>+F52</f>
        <v>0</v>
      </c>
      <c r="G51" s="479">
        <f>+G52</f>
        <v>0</v>
      </c>
      <c r="H51" s="479">
        <f>+H52</f>
        <v>0</v>
      </c>
      <c r="I51" s="479">
        <f>+I52</f>
        <v>0</v>
      </c>
      <c r="J51" s="479">
        <f t="shared" si="4"/>
        <v>0</v>
      </c>
    </row>
    <row r="52" spans="1:11" ht="12" customHeight="1" x14ac:dyDescent="0.2">
      <c r="A52" s="20"/>
      <c r="B52" s="24"/>
      <c r="C52" s="603" t="s">
        <v>224</v>
      </c>
      <c r="D52" s="604"/>
      <c r="E52" s="472">
        <v>0</v>
      </c>
      <c r="F52" s="472">
        <v>0</v>
      </c>
      <c r="G52" s="472">
        <f t="shared" ref="G52" si="5">+E52+F52</f>
        <v>0</v>
      </c>
      <c r="H52" s="472">
        <v>0</v>
      </c>
      <c r="I52" s="472">
        <v>0</v>
      </c>
      <c r="J52" s="472">
        <f t="shared" si="4"/>
        <v>0</v>
      </c>
    </row>
    <row r="53" spans="1:11" ht="12" customHeight="1" x14ac:dyDescent="0.2">
      <c r="A53" s="20"/>
      <c r="B53" s="26"/>
      <c r="C53" s="27"/>
      <c r="D53" s="28"/>
      <c r="E53" s="474"/>
      <c r="F53" s="474"/>
      <c r="G53" s="474"/>
      <c r="H53" s="474"/>
      <c r="I53" s="474"/>
      <c r="J53" s="474"/>
    </row>
    <row r="54" spans="1:11" ht="12" customHeight="1" x14ac:dyDescent="0.2">
      <c r="A54" s="18"/>
      <c r="B54" s="29"/>
      <c r="C54" s="30"/>
      <c r="D54" s="40" t="s">
        <v>225</v>
      </c>
      <c r="E54" s="472">
        <f>+E34+E35+E36+E37+E40+E43+E44+E46+E51</f>
        <v>15776339</v>
      </c>
      <c r="F54" s="472">
        <f t="shared" ref="F54:I54" si="6">+F34+F35+F36+F37+F40+F43+F44+F46+F51</f>
        <v>2382581</v>
      </c>
      <c r="G54" s="472">
        <f t="shared" si="6"/>
        <v>18158920</v>
      </c>
      <c r="H54" s="472">
        <f t="shared" si="6"/>
        <v>17379328</v>
      </c>
      <c r="I54" s="472">
        <f t="shared" si="6"/>
        <v>17379328</v>
      </c>
      <c r="J54" s="605">
        <f>+J33+J46+J51</f>
        <v>1602989</v>
      </c>
    </row>
    <row r="55" spans="1:11" x14ac:dyDescent="0.2">
      <c r="A55" s="20"/>
      <c r="B55" s="32"/>
      <c r="C55" s="32"/>
      <c r="D55" s="32"/>
      <c r="E55" s="475"/>
      <c r="F55" s="475"/>
      <c r="G55" s="475"/>
      <c r="H55" s="607" t="s">
        <v>404</v>
      </c>
      <c r="I55" s="608"/>
      <c r="J55" s="606"/>
    </row>
    <row r="56" spans="1:11" x14ac:dyDescent="0.2">
      <c r="A56" s="20"/>
      <c r="B56" s="602"/>
      <c r="C56" s="602"/>
      <c r="D56" s="602"/>
      <c r="E56" s="602"/>
      <c r="F56" s="602"/>
      <c r="G56" s="602"/>
      <c r="H56" s="602"/>
      <c r="I56" s="602"/>
      <c r="J56" s="602"/>
    </row>
    <row r="57" spans="1:11" x14ac:dyDescent="0.2">
      <c r="B57" s="16" t="s">
        <v>230</v>
      </c>
      <c r="C57" s="16"/>
      <c r="D57" s="16"/>
      <c r="E57" s="16"/>
      <c r="F57" s="16"/>
      <c r="G57" s="16"/>
      <c r="H57" s="16"/>
      <c r="I57" s="16"/>
      <c r="J57" s="16"/>
    </row>
    <row r="58" spans="1:11" x14ac:dyDescent="0.2">
      <c r="B58" s="16"/>
      <c r="C58" s="16"/>
      <c r="D58" s="16"/>
      <c r="E58" s="16"/>
      <c r="F58" s="16"/>
      <c r="G58" s="16"/>
      <c r="H58" s="16"/>
      <c r="I58" s="16"/>
      <c r="J58" s="16"/>
    </row>
    <row r="59" spans="1:11" x14ac:dyDescent="0.2">
      <c r="B59" s="16"/>
      <c r="C59" s="16"/>
      <c r="D59" s="16"/>
      <c r="E59" s="16"/>
      <c r="F59" s="16"/>
      <c r="G59" s="16"/>
      <c r="H59" s="16"/>
      <c r="I59" s="16"/>
      <c r="J59" s="16"/>
    </row>
    <row r="60" spans="1:11" s="91" customFormat="1" ht="50.1" customHeight="1" x14ac:dyDescent="0.2">
      <c r="B60" s="138"/>
      <c r="C60" s="201"/>
      <c r="D60" s="202"/>
      <c r="E60" s="163"/>
      <c r="F60" s="163"/>
      <c r="G60" s="165"/>
      <c r="H60" s="436"/>
      <c r="I60" s="437"/>
      <c r="J60" s="163"/>
      <c r="K60" s="163"/>
    </row>
    <row r="61" spans="1:11" s="91" customFormat="1" ht="14.1" customHeight="1" x14ac:dyDescent="0.2">
      <c r="B61" s="170"/>
      <c r="D61" s="432" t="s">
        <v>440</v>
      </c>
      <c r="E61" s="163"/>
      <c r="F61" s="163"/>
      <c r="G61" s="163"/>
      <c r="H61" s="435" t="s">
        <v>442</v>
      </c>
      <c r="I61" s="17"/>
      <c r="J61" s="139"/>
      <c r="K61" s="163"/>
    </row>
    <row r="62" spans="1:11" s="91" customFormat="1" ht="14.1" customHeight="1" x14ac:dyDescent="0.2">
      <c r="B62" s="171"/>
      <c r="D62" s="431" t="s">
        <v>441</v>
      </c>
      <c r="E62" s="172"/>
      <c r="F62" s="172"/>
      <c r="G62" s="172"/>
      <c r="H62" s="431" t="s">
        <v>443</v>
      </c>
      <c r="I62" s="17"/>
      <c r="J62" s="139"/>
      <c r="K62" s="163"/>
    </row>
  </sheetData>
  <customSheetViews>
    <customSheetView guid="{2BFC04E4-446F-4A40-A01A-17DCDED4E58E}" showGridLines="0" fitToPage="1" topLeftCell="B31">
      <selection activeCell="F69" sqref="F69"/>
      <pageMargins left="0.7" right="0.7" top="0.75" bottom="0.75" header="0.3" footer="0.3"/>
      <pageSetup scale="69" orientation="landscape" r:id="rId1"/>
    </customSheetView>
    <customSheetView guid="{34D32569-C70B-4FDD-AF65-5379A2EF3AC8}" showGridLines="0" fitToPage="1">
      <pageMargins left="0.7" right="0.7" top="0.75" bottom="0.75" header="0.3" footer="0.3"/>
      <pageSetup scale="69" orientation="landscape" r:id="rId2"/>
    </customSheetView>
  </customSheetViews>
  <mergeCells count="41">
    <mergeCell ref="B2:J2"/>
    <mergeCell ref="B3:J3"/>
    <mergeCell ref="B4:J4"/>
    <mergeCell ref="B6:J6"/>
    <mergeCell ref="B7:D9"/>
    <mergeCell ref="E7:I7"/>
    <mergeCell ref="J7:J8"/>
    <mergeCell ref="B5:J5"/>
    <mergeCell ref="B22:D22"/>
    <mergeCell ref="B11:D11"/>
    <mergeCell ref="B12:D12"/>
    <mergeCell ref="B13:D13"/>
    <mergeCell ref="B14:D14"/>
    <mergeCell ref="B15:D15"/>
    <mergeCell ref="C16:D16"/>
    <mergeCell ref="C17:D17"/>
    <mergeCell ref="B18:D18"/>
    <mergeCell ref="C19:D19"/>
    <mergeCell ref="C20:D20"/>
    <mergeCell ref="B21:D21"/>
    <mergeCell ref="C43:D43"/>
    <mergeCell ref="B23:D23"/>
    <mergeCell ref="B24:D24"/>
    <mergeCell ref="J26:J27"/>
    <mergeCell ref="H27:I27"/>
    <mergeCell ref="B29:D31"/>
    <mergeCell ref="E29:I29"/>
    <mergeCell ref="J29:J30"/>
    <mergeCell ref="C34:D34"/>
    <mergeCell ref="C35:D35"/>
    <mergeCell ref="C36:D36"/>
    <mergeCell ref="C37:D37"/>
    <mergeCell ref="C40:D40"/>
    <mergeCell ref="B56:J56"/>
    <mergeCell ref="C44:D44"/>
    <mergeCell ref="C47:D47"/>
    <mergeCell ref="C48:D48"/>
    <mergeCell ref="C49:D49"/>
    <mergeCell ref="C52:D52"/>
    <mergeCell ref="J54:J55"/>
    <mergeCell ref="H55:I55"/>
  </mergeCells>
  <pageMargins left="0.23622047244094491" right="0.23622047244094491" top="0.15748031496062992" bottom="0.15748031496062992" header="0.11811023622047245" footer="0.11811023622047245"/>
  <pageSetup scale="77" orientation="landscape" r:id="rId3"/>
  <ignoredErrors>
    <ignoredError sqref="E9:F9 H9:I9 E31:F31 H31:I31" numberStoredAsText="1"/>
    <ignoredError sqref="G15 G18 G40 G37" formula="1"/>
  </ignoredError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showGridLines="0" topLeftCell="B1" workbookViewId="0">
      <selection activeCell="L28" sqref="L28"/>
    </sheetView>
  </sheetViews>
  <sheetFormatPr baseColWidth="10" defaultRowHeight="15" x14ac:dyDescent="0.25"/>
  <cols>
    <col min="1" max="1" width="2.28515625" style="45" customWidth="1"/>
    <col min="2" max="2" width="3.28515625" style="17" customWidth="1"/>
    <col min="3" max="3" width="52.5703125" style="17" customWidth="1"/>
    <col min="4" max="9" width="12.7109375" style="17" customWidth="1"/>
    <col min="10" max="10" width="2.7109375" style="45" customWidth="1"/>
  </cols>
  <sheetData>
    <row r="1" spans="2:9" s="45" customFormat="1" x14ac:dyDescent="0.25">
      <c r="B1" s="16"/>
      <c r="C1" s="16"/>
      <c r="D1" s="16"/>
      <c r="E1" s="16"/>
      <c r="F1" s="16"/>
      <c r="G1" s="16"/>
      <c r="H1" s="16"/>
      <c r="I1" s="16"/>
    </row>
    <row r="2" spans="2:9" x14ac:dyDescent="0.25">
      <c r="B2" s="615" t="s">
        <v>407</v>
      </c>
      <c r="C2" s="616"/>
      <c r="D2" s="616"/>
      <c r="E2" s="616"/>
      <c r="F2" s="616"/>
      <c r="G2" s="616"/>
      <c r="H2" s="616"/>
      <c r="I2" s="617"/>
    </row>
    <row r="3" spans="2:9" x14ac:dyDescent="0.25">
      <c r="B3" s="618" t="s">
        <v>232</v>
      </c>
      <c r="C3" s="619"/>
      <c r="D3" s="619"/>
      <c r="E3" s="619"/>
      <c r="F3" s="619"/>
      <c r="G3" s="619"/>
      <c r="H3" s="619"/>
      <c r="I3" s="620"/>
    </row>
    <row r="4" spans="2:9" x14ac:dyDescent="0.25">
      <c r="B4" s="618" t="s">
        <v>233</v>
      </c>
      <c r="C4" s="619"/>
      <c r="D4" s="619"/>
      <c r="E4" s="619"/>
      <c r="F4" s="619"/>
      <c r="G4" s="619"/>
      <c r="H4" s="619"/>
      <c r="I4" s="620"/>
    </row>
    <row r="5" spans="2:9" x14ac:dyDescent="0.25">
      <c r="B5" s="618" t="s">
        <v>408</v>
      </c>
      <c r="C5" s="619"/>
      <c r="D5" s="619"/>
      <c r="E5" s="619"/>
      <c r="F5" s="619"/>
      <c r="G5" s="619"/>
      <c r="H5" s="619"/>
      <c r="I5" s="620"/>
    </row>
    <row r="6" spans="2:9" x14ac:dyDescent="0.25">
      <c r="B6" s="618" t="s">
        <v>1</v>
      </c>
      <c r="C6" s="619"/>
      <c r="D6" s="619"/>
      <c r="E6" s="619"/>
      <c r="F6" s="619"/>
      <c r="G6" s="619"/>
      <c r="H6" s="619"/>
      <c r="I6" s="620"/>
    </row>
    <row r="7" spans="2:9" x14ac:dyDescent="0.25">
      <c r="B7" s="621" t="s">
        <v>439</v>
      </c>
      <c r="C7" s="622"/>
      <c r="D7" s="622"/>
      <c r="E7" s="622"/>
      <c r="F7" s="622"/>
      <c r="G7" s="622"/>
      <c r="H7" s="622"/>
      <c r="I7" s="623"/>
    </row>
    <row r="8" spans="2:9" x14ac:dyDescent="0.25">
      <c r="B8" s="625" t="s">
        <v>76</v>
      </c>
      <c r="C8" s="625"/>
      <c r="D8" s="626" t="s">
        <v>234</v>
      </c>
      <c r="E8" s="626"/>
      <c r="F8" s="626"/>
      <c r="G8" s="626"/>
      <c r="H8" s="626"/>
      <c r="I8" s="626" t="s">
        <v>235</v>
      </c>
    </row>
    <row r="9" spans="2:9" ht="22.5" x14ac:dyDescent="0.25">
      <c r="B9" s="625"/>
      <c r="C9" s="625"/>
      <c r="D9" s="352" t="s">
        <v>236</v>
      </c>
      <c r="E9" s="352" t="s">
        <v>237</v>
      </c>
      <c r="F9" s="352" t="s">
        <v>210</v>
      </c>
      <c r="G9" s="352" t="s">
        <v>211</v>
      </c>
      <c r="H9" s="352" t="s">
        <v>238</v>
      </c>
      <c r="I9" s="626"/>
    </row>
    <row r="10" spans="2:9" x14ac:dyDescent="0.25">
      <c r="B10" s="625"/>
      <c r="C10" s="625"/>
      <c r="D10" s="352">
        <v>1</v>
      </c>
      <c r="E10" s="352">
        <v>2</v>
      </c>
      <c r="F10" s="352" t="s">
        <v>239</v>
      </c>
      <c r="G10" s="352">
        <v>4</v>
      </c>
      <c r="H10" s="352">
        <v>5</v>
      </c>
      <c r="I10" s="352" t="s">
        <v>240</v>
      </c>
    </row>
    <row r="11" spans="2:9" x14ac:dyDescent="0.25">
      <c r="B11" s="46"/>
      <c r="C11" s="47"/>
      <c r="D11" s="48"/>
      <c r="E11" s="48"/>
      <c r="F11" s="48"/>
      <c r="G11" s="48"/>
      <c r="H11" s="48"/>
      <c r="I11" s="48"/>
    </row>
    <row r="12" spans="2:9" x14ac:dyDescent="0.25">
      <c r="B12" s="49"/>
      <c r="C12" s="50" t="s">
        <v>444</v>
      </c>
      <c r="D12" s="482">
        <v>1430580</v>
      </c>
      <c r="E12" s="482">
        <v>20000</v>
      </c>
      <c r="F12" s="482">
        <f>+D12+E12</f>
        <v>1450580</v>
      </c>
      <c r="G12" s="482">
        <v>1450580</v>
      </c>
      <c r="H12" s="482">
        <v>1430580</v>
      </c>
      <c r="I12" s="482">
        <f t="shared" ref="I12:I22" si="0">+F12-G12</f>
        <v>0</v>
      </c>
    </row>
    <row r="13" spans="2:9" x14ac:dyDescent="0.25">
      <c r="B13" s="49"/>
      <c r="C13" s="50" t="s">
        <v>445</v>
      </c>
      <c r="D13" s="482">
        <v>210828</v>
      </c>
      <c r="E13" s="482">
        <v>0</v>
      </c>
      <c r="F13" s="482">
        <f t="shared" ref="F13:F20" si="1">+D13+E13</f>
        <v>210828</v>
      </c>
      <c r="G13" s="482">
        <v>210828</v>
      </c>
      <c r="H13" s="482">
        <v>210828</v>
      </c>
      <c r="I13" s="482">
        <f t="shared" si="0"/>
        <v>0</v>
      </c>
    </row>
    <row r="14" spans="2:9" x14ac:dyDescent="0.25">
      <c r="B14" s="49"/>
      <c r="C14" s="50" t="s">
        <v>446</v>
      </c>
      <c r="D14" s="482">
        <v>88245</v>
      </c>
      <c r="E14" s="482">
        <v>0</v>
      </c>
      <c r="F14" s="482">
        <f t="shared" si="1"/>
        <v>88245</v>
      </c>
      <c r="G14" s="482">
        <v>88245</v>
      </c>
      <c r="H14" s="482">
        <v>88245</v>
      </c>
      <c r="I14" s="482">
        <f t="shared" si="0"/>
        <v>0</v>
      </c>
    </row>
    <row r="15" spans="2:9" x14ac:dyDescent="0.25">
      <c r="B15" s="49"/>
      <c r="C15" s="50" t="s">
        <v>447</v>
      </c>
      <c r="D15" s="482">
        <v>994635</v>
      </c>
      <c r="E15" s="482">
        <v>0</v>
      </c>
      <c r="F15" s="482">
        <v>994635</v>
      </c>
      <c r="G15" s="482">
        <v>994635</v>
      </c>
      <c r="H15" s="482">
        <v>994635</v>
      </c>
      <c r="I15" s="482">
        <f t="shared" si="0"/>
        <v>0</v>
      </c>
    </row>
    <row r="16" spans="2:9" x14ac:dyDescent="0.25">
      <c r="B16" s="49"/>
      <c r="C16" s="50" t="s">
        <v>449</v>
      </c>
      <c r="D16" s="482">
        <v>542688</v>
      </c>
      <c r="E16" s="482">
        <v>0</v>
      </c>
      <c r="F16" s="482">
        <f t="shared" si="1"/>
        <v>542688</v>
      </c>
      <c r="G16" s="482">
        <v>542688</v>
      </c>
      <c r="H16" s="482">
        <v>542688</v>
      </c>
      <c r="I16" s="482">
        <f t="shared" si="0"/>
        <v>0</v>
      </c>
    </row>
    <row r="17" spans="1:11" x14ac:dyDescent="0.25">
      <c r="B17" s="49"/>
      <c r="C17" s="50" t="s">
        <v>448</v>
      </c>
      <c r="D17" s="482">
        <v>319717</v>
      </c>
      <c r="E17" s="482">
        <v>0</v>
      </c>
      <c r="F17" s="482">
        <f t="shared" si="1"/>
        <v>319717</v>
      </c>
      <c r="G17" s="482">
        <v>319717</v>
      </c>
      <c r="H17" s="482">
        <v>319717</v>
      </c>
      <c r="I17" s="482">
        <f t="shared" si="0"/>
        <v>0</v>
      </c>
    </row>
    <row r="18" spans="1:11" x14ac:dyDescent="0.25">
      <c r="B18" s="49"/>
      <c r="C18" s="50" t="s">
        <v>450</v>
      </c>
      <c r="D18" s="482">
        <v>12820653</v>
      </c>
      <c r="E18" s="482">
        <v>72469</v>
      </c>
      <c r="F18" s="482">
        <f t="shared" si="1"/>
        <v>12893122</v>
      </c>
      <c r="G18" s="482">
        <v>9404559</v>
      </c>
      <c r="H18" s="482">
        <v>9015056</v>
      </c>
      <c r="I18" s="482">
        <f t="shared" si="0"/>
        <v>3488563</v>
      </c>
    </row>
    <row r="19" spans="1:11" x14ac:dyDescent="0.25">
      <c r="B19" s="49"/>
      <c r="C19" s="50" t="s">
        <v>451</v>
      </c>
      <c r="D19" s="482">
        <v>2669460</v>
      </c>
      <c r="E19" s="482">
        <v>10440</v>
      </c>
      <c r="F19" s="482">
        <f t="shared" si="1"/>
        <v>2679900</v>
      </c>
      <c r="G19" s="482">
        <v>2679900</v>
      </c>
      <c r="H19" s="482">
        <v>2669460</v>
      </c>
      <c r="I19" s="482">
        <f t="shared" si="0"/>
        <v>0</v>
      </c>
    </row>
    <row r="20" spans="1:11" x14ac:dyDescent="0.25">
      <c r="B20" s="49"/>
      <c r="C20" s="50" t="s">
        <v>452</v>
      </c>
      <c r="D20" s="482">
        <v>478848</v>
      </c>
      <c r="E20" s="482">
        <v>0</v>
      </c>
      <c r="F20" s="482">
        <f t="shared" si="1"/>
        <v>478848</v>
      </c>
      <c r="G20" s="482">
        <v>478848</v>
      </c>
      <c r="H20" s="482">
        <v>478848</v>
      </c>
      <c r="I20" s="482">
        <f t="shared" si="0"/>
        <v>0</v>
      </c>
    </row>
    <row r="21" spans="1:11" x14ac:dyDescent="0.25">
      <c r="B21" s="49"/>
      <c r="C21" s="50" t="s">
        <v>453</v>
      </c>
      <c r="D21" s="482">
        <v>302498</v>
      </c>
      <c r="E21" s="482">
        <v>0</v>
      </c>
      <c r="F21" s="482">
        <f>+D21+E21</f>
        <v>302498</v>
      </c>
      <c r="G21" s="482">
        <v>302498</v>
      </c>
      <c r="H21" s="482">
        <v>302498</v>
      </c>
      <c r="I21" s="482">
        <f t="shared" si="0"/>
        <v>0</v>
      </c>
    </row>
    <row r="22" spans="1:11" x14ac:dyDescent="0.25">
      <c r="B22" s="49"/>
      <c r="C22" s="50" t="s">
        <v>454</v>
      </c>
      <c r="D22" s="482">
        <v>5867500</v>
      </c>
      <c r="E22" s="482">
        <v>1833</v>
      </c>
      <c r="F22" s="482">
        <f>+D22+E22</f>
        <v>5869333</v>
      </c>
      <c r="G22" s="482">
        <v>5867500</v>
      </c>
      <c r="H22" s="482">
        <v>5867500</v>
      </c>
      <c r="I22" s="482">
        <f t="shared" si="0"/>
        <v>1833</v>
      </c>
    </row>
    <row r="23" spans="1:11" x14ac:dyDescent="0.25">
      <c r="B23" s="49"/>
      <c r="C23" s="50"/>
      <c r="D23" s="482"/>
      <c r="E23" s="482"/>
      <c r="F23" s="482"/>
      <c r="G23" s="482"/>
      <c r="H23" s="482"/>
      <c r="I23" s="482"/>
    </row>
    <row r="24" spans="1:11" x14ac:dyDescent="0.25">
      <c r="B24" s="51"/>
      <c r="C24" s="52"/>
      <c r="D24" s="483"/>
      <c r="E24" s="483"/>
      <c r="F24" s="483"/>
      <c r="G24" s="483"/>
      <c r="H24" s="483"/>
      <c r="I24" s="483"/>
    </row>
    <row r="25" spans="1:11" s="56" customFormat="1" x14ac:dyDescent="0.25">
      <c r="A25" s="53"/>
      <c r="B25" s="54"/>
      <c r="C25" s="55" t="s">
        <v>241</v>
      </c>
      <c r="D25" s="484">
        <f t="shared" ref="D25:I25" si="2">SUM(D12:D22)</f>
        <v>25725652</v>
      </c>
      <c r="E25" s="484">
        <f t="shared" si="2"/>
        <v>104742</v>
      </c>
      <c r="F25" s="484">
        <f t="shared" si="2"/>
        <v>25830394</v>
      </c>
      <c r="G25" s="484">
        <f t="shared" si="2"/>
        <v>22339998</v>
      </c>
      <c r="H25" s="484">
        <f t="shared" si="2"/>
        <v>21920055</v>
      </c>
      <c r="I25" s="484">
        <f t="shared" si="2"/>
        <v>3490396</v>
      </c>
      <c r="J25" s="53"/>
    </row>
    <row r="26" spans="1:11" x14ac:dyDescent="0.25">
      <c r="B26" s="16"/>
      <c r="C26" s="16"/>
      <c r="D26" s="16"/>
      <c r="E26" s="16"/>
      <c r="F26" s="16"/>
      <c r="G26" s="16"/>
      <c r="H26" s="16"/>
      <c r="I26" s="16"/>
    </row>
    <row r="27" spans="1:11" x14ac:dyDescent="0.25">
      <c r="B27" s="16"/>
      <c r="C27" s="16"/>
      <c r="D27" s="16"/>
      <c r="E27" s="16"/>
      <c r="F27" s="16"/>
      <c r="G27" s="16"/>
      <c r="H27" s="16"/>
      <c r="I27" s="16"/>
    </row>
    <row r="28" spans="1:11" s="91" customFormat="1" ht="50.1" customHeight="1" x14ac:dyDescent="0.2">
      <c r="B28" s="138"/>
      <c r="C28" s="440"/>
      <c r="D28" s="202"/>
      <c r="E28" s="163"/>
      <c r="F28" s="168"/>
      <c r="G28" s="165"/>
      <c r="H28" s="436"/>
      <c r="I28" s="437"/>
      <c r="J28" s="163"/>
      <c r="K28" s="163"/>
    </row>
    <row r="29" spans="1:11" s="91" customFormat="1" ht="14.1" customHeight="1" x14ac:dyDescent="0.2">
      <c r="B29" s="170"/>
      <c r="C29" s="435" t="s">
        <v>440</v>
      </c>
      <c r="D29" s="163"/>
      <c r="F29" s="534" t="s">
        <v>442</v>
      </c>
      <c r="G29" s="534"/>
      <c r="H29" s="534"/>
      <c r="I29" s="534"/>
      <c r="J29" s="139"/>
      <c r="K29" s="163"/>
    </row>
    <row r="30" spans="1:11" s="91" customFormat="1" ht="14.1" customHeight="1" x14ac:dyDescent="0.2">
      <c r="B30" s="171"/>
      <c r="C30" s="431" t="s">
        <v>441</v>
      </c>
      <c r="D30" s="172"/>
      <c r="F30" s="529" t="s">
        <v>443</v>
      </c>
      <c r="G30" s="529"/>
      <c r="H30" s="529"/>
      <c r="I30" s="529"/>
      <c r="J30" s="139"/>
      <c r="K30" s="163"/>
    </row>
  </sheetData>
  <customSheetViews>
    <customSheetView guid="{2BFC04E4-446F-4A40-A01A-17DCDED4E58E}" showGridLines="0" fitToPage="1" topLeftCell="B1">
      <selection activeCell="G17" sqref="C17:G17"/>
      <pageMargins left="0.7" right="0.7" top="0.75" bottom="0.75" header="0.3" footer="0.3"/>
      <pageSetup scale="89" orientation="landscape" r:id="rId1"/>
    </customSheetView>
    <customSheetView guid="{34D32569-C70B-4FDD-AF65-5379A2EF3AC8}" showGridLines="0" fitToPage="1">
      <pageMargins left="0.7" right="0.7" top="0.75" bottom="0.75" header="0.3" footer="0.3"/>
      <pageSetup scale="89" orientation="landscape" r:id="rId2"/>
    </customSheetView>
  </customSheetViews>
  <mergeCells count="11">
    <mergeCell ref="F30:I30"/>
    <mergeCell ref="F29:I29"/>
    <mergeCell ref="B8:C10"/>
    <mergeCell ref="D8:H8"/>
    <mergeCell ref="I8:I9"/>
    <mergeCell ref="B2:I2"/>
    <mergeCell ref="B3:I3"/>
    <mergeCell ref="B4:I4"/>
    <mergeCell ref="B5:I5"/>
    <mergeCell ref="B7:I7"/>
    <mergeCell ref="B6:I6"/>
  </mergeCells>
  <pageMargins left="0.7" right="0.7" top="0.75" bottom="0.75" header="0.3" footer="0.3"/>
  <pageSetup scale="92" orientation="landscape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showGridLines="0" workbookViewId="0">
      <selection activeCell="G24" sqref="G24"/>
    </sheetView>
  </sheetViews>
  <sheetFormatPr baseColWidth="10" defaultRowHeight="15" x14ac:dyDescent="0.25"/>
  <cols>
    <col min="1" max="1" width="2.5703125" style="45" customWidth="1"/>
    <col min="2" max="2" width="2" style="17" customWidth="1"/>
    <col min="3" max="3" width="45.85546875" style="17" customWidth="1"/>
    <col min="4" max="9" width="12.7109375" style="17" customWidth="1"/>
    <col min="10" max="10" width="4" style="45" customWidth="1"/>
  </cols>
  <sheetData>
    <row r="1" spans="2:9" x14ac:dyDescent="0.25">
      <c r="B1" s="615" t="s">
        <v>407</v>
      </c>
      <c r="C1" s="616"/>
      <c r="D1" s="616"/>
      <c r="E1" s="616"/>
      <c r="F1" s="616"/>
      <c r="G1" s="616"/>
      <c r="H1" s="616"/>
      <c r="I1" s="617"/>
    </row>
    <row r="2" spans="2:9" x14ac:dyDescent="0.25">
      <c r="B2" s="618" t="s">
        <v>232</v>
      </c>
      <c r="C2" s="619"/>
      <c r="D2" s="619"/>
      <c r="E2" s="619"/>
      <c r="F2" s="619"/>
      <c r="G2" s="619"/>
      <c r="H2" s="619"/>
      <c r="I2" s="620"/>
    </row>
    <row r="3" spans="2:9" x14ac:dyDescent="0.25">
      <c r="B3" s="618" t="s">
        <v>242</v>
      </c>
      <c r="C3" s="619"/>
      <c r="D3" s="619"/>
      <c r="E3" s="619"/>
      <c r="F3" s="619"/>
      <c r="G3" s="619"/>
      <c r="H3" s="619"/>
      <c r="I3" s="620"/>
    </row>
    <row r="4" spans="2:9" x14ac:dyDescent="0.25">
      <c r="B4" s="618" t="s">
        <v>408</v>
      </c>
      <c r="C4" s="619"/>
      <c r="D4" s="619"/>
      <c r="E4" s="619"/>
      <c r="F4" s="619"/>
      <c r="G4" s="619"/>
      <c r="H4" s="619"/>
      <c r="I4" s="620"/>
    </row>
    <row r="5" spans="2:9" x14ac:dyDescent="0.25">
      <c r="B5" s="618" t="s">
        <v>1</v>
      </c>
      <c r="C5" s="619"/>
      <c r="D5" s="619"/>
      <c r="E5" s="619"/>
      <c r="F5" s="619"/>
      <c r="G5" s="619"/>
      <c r="H5" s="619"/>
      <c r="I5" s="620"/>
    </row>
    <row r="6" spans="2:9" x14ac:dyDescent="0.25">
      <c r="B6" s="621" t="s">
        <v>439</v>
      </c>
      <c r="C6" s="622"/>
      <c r="D6" s="622"/>
      <c r="E6" s="622"/>
      <c r="F6" s="622"/>
      <c r="G6" s="622"/>
      <c r="H6" s="622"/>
      <c r="I6" s="623"/>
    </row>
    <row r="7" spans="2:9" x14ac:dyDescent="0.25">
      <c r="B7" s="627" t="s">
        <v>76</v>
      </c>
      <c r="C7" s="628"/>
      <c r="D7" s="626" t="s">
        <v>243</v>
      </c>
      <c r="E7" s="626"/>
      <c r="F7" s="626"/>
      <c r="G7" s="626"/>
      <c r="H7" s="626"/>
      <c r="I7" s="626" t="s">
        <v>235</v>
      </c>
    </row>
    <row r="8" spans="2:9" ht="22.5" x14ac:dyDescent="0.25">
      <c r="B8" s="629"/>
      <c r="C8" s="630"/>
      <c r="D8" s="352" t="s">
        <v>236</v>
      </c>
      <c r="E8" s="352" t="s">
        <v>237</v>
      </c>
      <c r="F8" s="352" t="s">
        <v>210</v>
      </c>
      <c r="G8" s="352" t="s">
        <v>211</v>
      </c>
      <c r="H8" s="352" t="s">
        <v>238</v>
      </c>
      <c r="I8" s="626"/>
    </row>
    <row r="9" spans="2:9" x14ac:dyDescent="0.25">
      <c r="B9" s="631"/>
      <c r="C9" s="632"/>
      <c r="D9" s="352">
        <v>1</v>
      </c>
      <c r="E9" s="352">
        <v>2</v>
      </c>
      <c r="F9" s="352" t="s">
        <v>239</v>
      </c>
      <c r="G9" s="352">
        <v>4</v>
      </c>
      <c r="H9" s="352">
        <v>5</v>
      </c>
      <c r="I9" s="352" t="s">
        <v>240</v>
      </c>
    </row>
    <row r="10" spans="2:9" x14ac:dyDescent="0.25">
      <c r="B10" s="57"/>
      <c r="C10" s="58"/>
      <c r="D10" s="59"/>
      <c r="E10" s="59"/>
      <c r="F10" s="59"/>
      <c r="G10" s="59"/>
      <c r="H10" s="59"/>
      <c r="I10" s="59"/>
    </row>
    <row r="11" spans="2:9" x14ac:dyDescent="0.25">
      <c r="B11" s="46"/>
      <c r="C11" s="60" t="s">
        <v>244</v>
      </c>
      <c r="D11" s="485">
        <v>15953621</v>
      </c>
      <c r="E11" s="485">
        <v>104742</v>
      </c>
      <c r="F11" s="485">
        <f>+D11+E11</f>
        <v>16058363</v>
      </c>
      <c r="G11" s="486">
        <f>16047563</f>
        <v>16047563</v>
      </c>
      <c r="H11" s="485">
        <v>15627620</v>
      </c>
      <c r="I11" s="485">
        <f>+F11-G11</f>
        <v>10800</v>
      </c>
    </row>
    <row r="12" spans="2:9" x14ac:dyDescent="0.25">
      <c r="B12" s="46"/>
      <c r="C12" s="47"/>
      <c r="D12" s="485"/>
      <c r="E12" s="485"/>
      <c r="F12" s="485"/>
      <c r="G12" s="485"/>
      <c r="H12" s="485"/>
      <c r="I12" s="485"/>
    </row>
    <row r="13" spans="2:9" x14ac:dyDescent="0.25">
      <c r="B13" s="61"/>
      <c r="C13" s="60" t="s">
        <v>245</v>
      </c>
      <c r="D13" s="485">
        <v>9772031</v>
      </c>
      <c r="E13" s="485">
        <v>0</v>
      </c>
      <c r="F13" s="485">
        <f>+D13+E13</f>
        <v>9772031</v>
      </c>
      <c r="G13" s="485">
        <v>6292435</v>
      </c>
      <c r="H13" s="486">
        <v>6292435</v>
      </c>
      <c r="I13" s="485">
        <f>+F13-G13</f>
        <v>3479596</v>
      </c>
    </row>
    <row r="14" spans="2:9" x14ac:dyDescent="0.25">
      <c r="B14" s="46"/>
      <c r="C14" s="47"/>
      <c r="D14" s="485"/>
      <c r="E14" s="485"/>
      <c r="F14" s="485"/>
      <c r="G14" s="485"/>
      <c r="H14" s="485"/>
      <c r="I14" s="485"/>
    </row>
    <row r="15" spans="2:9" x14ac:dyDescent="0.25">
      <c r="B15" s="61"/>
      <c r="C15" s="60" t="s">
        <v>246</v>
      </c>
      <c r="D15" s="485"/>
      <c r="E15" s="485"/>
      <c r="F15" s="485">
        <f>+D15+E15</f>
        <v>0</v>
      </c>
      <c r="G15" s="485"/>
      <c r="H15" s="485"/>
      <c r="I15" s="485">
        <f>+F15-G15</f>
        <v>0</v>
      </c>
    </row>
    <row r="16" spans="2:9" x14ac:dyDescent="0.25">
      <c r="B16" s="61"/>
      <c r="C16" s="60"/>
      <c r="D16" s="485"/>
      <c r="E16" s="485"/>
      <c r="F16" s="485"/>
      <c r="G16" s="485"/>
      <c r="H16" s="485"/>
      <c r="I16" s="485"/>
    </row>
    <row r="17" spans="1:11" x14ac:dyDescent="0.25">
      <c r="B17" s="61"/>
      <c r="C17" s="60" t="s">
        <v>101</v>
      </c>
      <c r="D17" s="485"/>
      <c r="E17" s="485"/>
      <c r="F17" s="485">
        <f>+D17+E17</f>
        <v>0</v>
      </c>
      <c r="G17" s="485"/>
      <c r="H17" s="485"/>
      <c r="I17" s="485">
        <f>+F17-G17</f>
        <v>0</v>
      </c>
    </row>
    <row r="18" spans="1:11" x14ac:dyDescent="0.25">
      <c r="B18" s="61"/>
      <c r="C18" s="60"/>
      <c r="D18" s="485"/>
      <c r="E18" s="485"/>
      <c r="F18" s="485"/>
      <c r="G18" s="485"/>
      <c r="H18" s="485"/>
      <c r="I18" s="485"/>
    </row>
    <row r="19" spans="1:11" x14ac:dyDescent="0.25">
      <c r="B19" s="61"/>
      <c r="C19" s="60" t="s">
        <v>111</v>
      </c>
      <c r="D19" s="485"/>
      <c r="E19" s="485"/>
      <c r="F19" s="485">
        <f>+D19+E19</f>
        <v>0</v>
      </c>
      <c r="G19" s="485"/>
      <c r="H19" s="485"/>
      <c r="I19" s="485">
        <f>+F19-G19</f>
        <v>0</v>
      </c>
    </row>
    <row r="20" spans="1:11" x14ac:dyDescent="0.25">
      <c r="B20" s="62"/>
      <c r="C20" s="63"/>
      <c r="D20" s="487"/>
      <c r="E20" s="487"/>
      <c r="F20" s="487"/>
      <c r="G20" s="487"/>
      <c r="H20" s="487"/>
      <c r="I20" s="487"/>
    </row>
    <row r="21" spans="1:11" s="56" customFormat="1" x14ac:dyDescent="0.25">
      <c r="A21" s="53"/>
      <c r="B21" s="62"/>
      <c r="C21" s="63" t="s">
        <v>241</v>
      </c>
      <c r="D21" s="488">
        <f>+D11+D13+D15</f>
        <v>25725652</v>
      </c>
      <c r="E21" s="488">
        <f t="shared" ref="E21:I21" si="0">+E11+E13+E15</f>
        <v>104742</v>
      </c>
      <c r="F21" s="488">
        <f t="shared" si="0"/>
        <v>25830394</v>
      </c>
      <c r="G21" s="488">
        <f t="shared" si="0"/>
        <v>22339998</v>
      </c>
      <c r="H21" s="488">
        <f t="shared" si="0"/>
        <v>21920055</v>
      </c>
      <c r="I21" s="488">
        <f t="shared" si="0"/>
        <v>3490396</v>
      </c>
      <c r="J21" s="53"/>
    </row>
    <row r="22" spans="1:11" s="45" customFormat="1" x14ac:dyDescent="0.25">
      <c r="B22" s="16"/>
      <c r="C22" s="16"/>
      <c r="D22" s="16"/>
      <c r="E22" s="16"/>
      <c r="F22" s="16"/>
      <c r="G22" s="16"/>
      <c r="H22" s="16"/>
      <c r="I22" s="16"/>
    </row>
    <row r="24" spans="1:11" s="91" customFormat="1" ht="50.1" customHeight="1" x14ac:dyDescent="0.2">
      <c r="B24" s="138"/>
      <c r="C24" s="202"/>
      <c r="D24" s="163"/>
      <c r="F24" s="165"/>
      <c r="G24" s="436"/>
      <c r="H24" s="437"/>
      <c r="J24" s="163"/>
      <c r="K24" s="163"/>
    </row>
    <row r="25" spans="1:11" s="91" customFormat="1" ht="14.1" customHeight="1" x14ac:dyDescent="0.2">
      <c r="B25" s="170"/>
      <c r="C25" s="432" t="s">
        <v>440</v>
      </c>
      <c r="D25" s="163"/>
      <c r="F25" s="163"/>
      <c r="G25" s="435" t="s">
        <v>442</v>
      </c>
      <c r="H25" s="17"/>
      <c r="J25" s="139"/>
      <c r="K25" s="163"/>
    </row>
    <row r="26" spans="1:11" s="91" customFormat="1" ht="14.1" customHeight="1" x14ac:dyDescent="0.2">
      <c r="B26" s="171"/>
      <c r="C26" s="431" t="s">
        <v>441</v>
      </c>
      <c r="D26" s="172"/>
      <c r="F26" s="529" t="s">
        <v>443</v>
      </c>
      <c r="G26" s="529"/>
      <c r="H26" s="529"/>
      <c r="J26" s="139"/>
      <c r="K26" s="163"/>
    </row>
  </sheetData>
  <customSheetViews>
    <customSheetView guid="{2BFC04E4-446F-4A40-A01A-17DCDED4E58E}" showGridLines="0" fitToPage="1" topLeftCell="E4">
      <selection activeCell="G30" sqref="G30"/>
      <pageMargins left="0.7" right="0.7" top="0.75" bottom="0.75" header="0.3" footer="0.3"/>
      <pageSetup scale="93" orientation="landscape" r:id="rId1"/>
    </customSheetView>
    <customSheetView guid="{34D32569-C70B-4FDD-AF65-5379A2EF3AC8}" showGridLines="0" fitToPage="1">
      <pageMargins left="0.7" right="0.7" top="0.75" bottom="0.75" header="0.3" footer="0.3"/>
      <pageSetup scale="93" orientation="landscape" r:id="rId2"/>
    </customSheetView>
  </customSheetViews>
  <mergeCells count="10">
    <mergeCell ref="F26:H26"/>
    <mergeCell ref="B7:C9"/>
    <mergeCell ref="D7:H7"/>
    <mergeCell ref="I7:I8"/>
    <mergeCell ref="B1:I1"/>
    <mergeCell ref="B2:I2"/>
    <mergeCell ref="B3:I3"/>
    <mergeCell ref="B4:I4"/>
    <mergeCell ref="B6:I6"/>
    <mergeCell ref="B5:I5"/>
  </mergeCells>
  <pageMargins left="0.7" right="0.7" top="0.75" bottom="0.75" header="0.3" footer="0.3"/>
  <pageSetup scale="98" orientation="landscape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showGridLines="0" workbookViewId="0">
      <selection activeCell="A84" sqref="A84:XFD84"/>
    </sheetView>
  </sheetViews>
  <sheetFormatPr baseColWidth="10" defaultRowHeight="15" x14ac:dyDescent="0.25"/>
  <cols>
    <col min="1" max="1" width="2.42578125" style="45" customWidth="1"/>
    <col min="2" max="2" width="4.5703125" style="17" customWidth="1"/>
    <col min="3" max="3" width="57.28515625" style="17" customWidth="1"/>
    <col min="4" max="9" width="12.7109375" style="17" customWidth="1"/>
    <col min="10" max="10" width="3.7109375" style="45" customWidth="1"/>
  </cols>
  <sheetData>
    <row r="1" spans="2:9" x14ac:dyDescent="0.25">
      <c r="B1" s="615" t="s">
        <v>407</v>
      </c>
      <c r="C1" s="616"/>
      <c r="D1" s="616"/>
      <c r="E1" s="616"/>
      <c r="F1" s="616"/>
      <c r="G1" s="616"/>
      <c r="H1" s="616"/>
      <c r="I1" s="617"/>
    </row>
    <row r="2" spans="2:9" x14ac:dyDescent="0.25">
      <c r="B2" s="618" t="s">
        <v>232</v>
      </c>
      <c r="C2" s="619"/>
      <c r="D2" s="619"/>
      <c r="E2" s="619"/>
      <c r="F2" s="619"/>
      <c r="G2" s="619"/>
      <c r="H2" s="619"/>
      <c r="I2" s="620"/>
    </row>
    <row r="3" spans="2:9" x14ac:dyDescent="0.25">
      <c r="B3" s="618" t="s">
        <v>420</v>
      </c>
      <c r="C3" s="619"/>
      <c r="D3" s="619"/>
      <c r="E3" s="619"/>
      <c r="F3" s="619"/>
      <c r="G3" s="619"/>
      <c r="H3" s="619"/>
      <c r="I3" s="620"/>
    </row>
    <row r="4" spans="2:9" x14ac:dyDescent="0.25">
      <c r="B4" s="618" t="s">
        <v>408</v>
      </c>
      <c r="C4" s="619"/>
      <c r="D4" s="619"/>
      <c r="E4" s="619"/>
      <c r="F4" s="619"/>
      <c r="G4" s="619"/>
      <c r="H4" s="619"/>
      <c r="I4" s="620"/>
    </row>
    <row r="5" spans="2:9" x14ac:dyDescent="0.25">
      <c r="B5" s="618" t="s">
        <v>1</v>
      </c>
      <c r="C5" s="619"/>
      <c r="D5" s="619"/>
      <c r="E5" s="619"/>
      <c r="F5" s="619"/>
      <c r="G5" s="619"/>
      <c r="H5" s="619"/>
      <c r="I5" s="620"/>
    </row>
    <row r="6" spans="2:9" x14ac:dyDescent="0.25">
      <c r="B6" s="621" t="s">
        <v>458</v>
      </c>
      <c r="C6" s="622"/>
      <c r="D6" s="622"/>
      <c r="E6" s="622"/>
      <c r="F6" s="622"/>
      <c r="G6" s="622"/>
      <c r="H6" s="622"/>
      <c r="I6" s="623"/>
    </row>
    <row r="7" spans="2:9" s="45" customFormat="1" ht="6.75" customHeight="1" x14ac:dyDescent="0.25">
      <c r="B7" s="16"/>
      <c r="C7" s="16"/>
      <c r="D7" s="16"/>
      <c r="E7" s="16"/>
      <c r="F7" s="16"/>
      <c r="G7" s="16"/>
      <c r="H7" s="16"/>
      <c r="I7" s="16"/>
    </row>
    <row r="8" spans="2:9" x14ac:dyDescent="0.25">
      <c r="B8" s="625" t="s">
        <v>76</v>
      </c>
      <c r="C8" s="625"/>
      <c r="D8" s="626" t="s">
        <v>234</v>
      </c>
      <c r="E8" s="626"/>
      <c r="F8" s="626"/>
      <c r="G8" s="626"/>
      <c r="H8" s="626"/>
      <c r="I8" s="626" t="s">
        <v>235</v>
      </c>
    </row>
    <row r="9" spans="2:9" ht="22.5" x14ac:dyDescent="0.25">
      <c r="B9" s="625"/>
      <c r="C9" s="625"/>
      <c r="D9" s="352" t="s">
        <v>236</v>
      </c>
      <c r="E9" s="352" t="s">
        <v>237</v>
      </c>
      <c r="F9" s="352" t="s">
        <v>210</v>
      </c>
      <c r="G9" s="352" t="s">
        <v>211</v>
      </c>
      <c r="H9" s="352" t="s">
        <v>238</v>
      </c>
      <c r="I9" s="626"/>
    </row>
    <row r="10" spans="2:9" ht="11.25" customHeight="1" x14ac:dyDescent="0.25">
      <c r="B10" s="625"/>
      <c r="C10" s="625"/>
      <c r="D10" s="352">
        <v>1</v>
      </c>
      <c r="E10" s="352">
        <v>2</v>
      </c>
      <c r="F10" s="352" t="s">
        <v>239</v>
      </c>
      <c r="G10" s="352">
        <v>4</v>
      </c>
      <c r="H10" s="352">
        <v>5</v>
      </c>
      <c r="I10" s="352" t="s">
        <v>240</v>
      </c>
    </row>
    <row r="11" spans="2:9" x14ac:dyDescent="0.25">
      <c r="B11" s="633" t="s">
        <v>179</v>
      </c>
      <c r="C11" s="634"/>
      <c r="D11" s="489">
        <f>SUM(D12:D18)</f>
        <v>11280959</v>
      </c>
      <c r="E11" s="489">
        <f>SUM(E12:E18)</f>
        <v>72195</v>
      </c>
      <c r="F11" s="489">
        <f>+D11+E11</f>
        <v>11353154</v>
      </c>
      <c r="G11" s="489">
        <f t="shared" ref="G11:H11" si="0">SUM(G12:G18)</f>
        <v>11353154</v>
      </c>
      <c r="H11" s="489">
        <f t="shared" si="0"/>
        <v>11280959</v>
      </c>
      <c r="I11" s="489">
        <f>+F11-G11</f>
        <v>0</v>
      </c>
    </row>
    <row r="12" spans="2:9" x14ac:dyDescent="0.25">
      <c r="B12" s="64"/>
      <c r="C12" s="65" t="s">
        <v>247</v>
      </c>
      <c r="D12" s="485">
        <v>4402600</v>
      </c>
      <c r="E12" s="485">
        <v>0</v>
      </c>
      <c r="F12" s="485">
        <f t="shared" ref="F12:F75" si="1">+D12+E12</f>
        <v>4402600</v>
      </c>
      <c r="G12" s="485">
        <v>4402600</v>
      </c>
      <c r="H12" s="485">
        <v>4402600</v>
      </c>
      <c r="I12" s="485">
        <f t="shared" ref="I12:I75" si="2">+F12-G12</f>
        <v>0</v>
      </c>
    </row>
    <row r="13" spans="2:9" x14ac:dyDescent="0.25">
      <c r="B13" s="64"/>
      <c r="C13" s="65" t="s">
        <v>248</v>
      </c>
      <c r="D13" s="485">
        <v>3673564</v>
      </c>
      <c r="E13" s="485">
        <v>0</v>
      </c>
      <c r="F13" s="485">
        <f t="shared" si="1"/>
        <v>3673564</v>
      </c>
      <c r="G13" s="485">
        <v>3673564</v>
      </c>
      <c r="H13" s="485">
        <v>3673564</v>
      </c>
      <c r="I13" s="485">
        <f t="shared" si="2"/>
        <v>0</v>
      </c>
    </row>
    <row r="14" spans="2:9" x14ac:dyDescent="0.25">
      <c r="B14" s="64"/>
      <c r="C14" s="65" t="s">
        <v>249</v>
      </c>
      <c r="D14" s="485">
        <v>1189852</v>
      </c>
      <c r="E14" s="485">
        <v>0</v>
      </c>
      <c r="F14" s="485">
        <f t="shared" si="1"/>
        <v>1189852</v>
      </c>
      <c r="G14" s="485">
        <v>1189852</v>
      </c>
      <c r="H14" s="485">
        <v>1189852</v>
      </c>
      <c r="I14" s="485">
        <f t="shared" si="2"/>
        <v>0</v>
      </c>
    </row>
    <row r="15" spans="2:9" x14ac:dyDescent="0.25">
      <c r="B15" s="64"/>
      <c r="C15" s="65" t="s">
        <v>250</v>
      </c>
      <c r="D15" s="485">
        <v>1314642</v>
      </c>
      <c r="E15" s="485">
        <v>68977</v>
      </c>
      <c r="F15" s="485">
        <f t="shared" si="1"/>
        <v>1383619</v>
      </c>
      <c r="G15" s="485">
        <v>1383619</v>
      </c>
      <c r="H15" s="485">
        <v>1314642</v>
      </c>
      <c r="I15" s="485">
        <f t="shared" si="2"/>
        <v>0</v>
      </c>
    </row>
    <row r="16" spans="2:9" x14ac:dyDescent="0.25">
      <c r="B16" s="64"/>
      <c r="C16" s="65" t="s">
        <v>251</v>
      </c>
      <c r="D16" s="485">
        <v>683521</v>
      </c>
      <c r="E16" s="485">
        <v>3218</v>
      </c>
      <c r="F16" s="485">
        <f t="shared" si="1"/>
        <v>686739</v>
      </c>
      <c r="G16" s="485">
        <v>686739</v>
      </c>
      <c r="H16" s="485">
        <v>683521</v>
      </c>
      <c r="I16" s="485">
        <f t="shared" si="2"/>
        <v>0</v>
      </c>
    </row>
    <row r="17" spans="2:9" x14ac:dyDescent="0.25">
      <c r="B17" s="64"/>
      <c r="C17" s="65" t="s">
        <v>252</v>
      </c>
      <c r="D17" s="485">
        <v>0</v>
      </c>
      <c r="E17" s="485">
        <v>0</v>
      </c>
      <c r="F17" s="485">
        <f t="shared" si="1"/>
        <v>0</v>
      </c>
      <c r="G17" s="485">
        <v>0</v>
      </c>
      <c r="H17" s="485">
        <v>0</v>
      </c>
      <c r="I17" s="485">
        <f t="shared" si="2"/>
        <v>0</v>
      </c>
    </row>
    <row r="18" spans="2:9" x14ac:dyDescent="0.25">
      <c r="B18" s="64"/>
      <c r="C18" s="65" t="s">
        <v>253</v>
      </c>
      <c r="D18" s="485">
        <v>16780</v>
      </c>
      <c r="E18" s="485">
        <v>0</v>
      </c>
      <c r="F18" s="485">
        <f t="shared" si="1"/>
        <v>16780</v>
      </c>
      <c r="G18" s="485">
        <v>16780</v>
      </c>
      <c r="H18" s="485">
        <v>16780</v>
      </c>
      <c r="I18" s="485">
        <f t="shared" si="2"/>
        <v>0</v>
      </c>
    </row>
    <row r="19" spans="2:9" x14ac:dyDescent="0.25">
      <c r="B19" s="633" t="s">
        <v>88</v>
      </c>
      <c r="C19" s="634"/>
      <c r="D19" s="489">
        <f>SUM(D20:D28)</f>
        <v>956349</v>
      </c>
      <c r="E19" s="489">
        <f>SUM(E20:E28)</f>
        <v>0</v>
      </c>
      <c r="F19" s="489">
        <f t="shared" si="1"/>
        <v>956349</v>
      </c>
      <c r="G19" s="489">
        <f t="shared" ref="G19:H19" si="3">SUM(G20:G28)</f>
        <v>956349</v>
      </c>
      <c r="H19" s="489">
        <f t="shared" si="3"/>
        <v>956349</v>
      </c>
      <c r="I19" s="489">
        <f t="shared" si="2"/>
        <v>0</v>
      </c>
    </row>
    <row r="20" spans="2:9" x14ac:dyDescent="0.25">
      <c r="B20" s="64"/>
      <c r="C20" s="65" t="s">
        <v>254</v>
      </c>
      <c r="D20" s="485">
        <v>436937</v>
      </c>
      <c r="E20" s="485">
        <v>0</v>
      </c>
      <c r="F20" s="485">
        <f t="shared" si="1"/>
        <v>436937</v>
      </c>
      <c r="G20" s="485">
        <v>436937</v>
      </c>
      <c r="H20" s="485">
        <v>436937</v>
      </c>
      <c r="I20" s="485">
        <f t="shared" si="2"/>
        <v>0</v>
      </c>
    </row>
    <row r="21" spans="2:9" x14ac:dyDescent="0.25">
      <c r="B21" s="64"/>
      <c r="C21" s="65" t="s">
        <v>255</v>
      </c>
      <c r="D21" s="485">
        <v>129410</v>
      </c>
      <c r="E21" s="485">
        <v>0</v>
      </c>
      <c r="F21" s="485">
        <f t="shared" si="1"/>
        <v>129410</v>
      </c>
      <c r="G21" s="485">
        <v>129410</v>
      </c>
      <c r="H21" s="485">
        <v>129410</v>
      </c>
      <c r="I21" s="485">
        <f t="shared" si="2"/>
        <v>0</v>
      </c>
    </row>
    <row r="22" spans="2:9" x14ac:dyDescent="0.25">
      <c r="B22" s="64"/>
      <c r="C22" s="65" t="s">
        <v>256</v>
      </c>
      <c r="D22" s="485">
        <v>0</v>
      </c>
      <c r="E22" s="485">
        <v>0</v>
      </c>
      <c r="F22" s="485">
        <f t="shared" si="1"/>
        <v>0</v>
      </c>
      <c r="G22" s="485">
        <v>0</v>
      </c>
      <c r="H22" s="485">
        <v>0</v>
      </c>
      <c r="I22" s="485">
        <f t="shared" si="2"/>
        <v>0</v>
      </c>
    </row>
    <row r="23" spans="2:9" x14ac:dyDescent="0.25">
      <c r="B23" s="64"/>
      <c r="C23" s="65" t="s">
        <v>257</v>
      </c>
      <c r="D23" s="485">
        <v>54773</v>
      </c>
      <c r="E23" s="485">
        <v>0</v>
      </c>
      <c r="F23" s="485">
        <f t="shared" si="1"/>
        <v>54773</v>
      </c>
      <c r="G23" s="485">
        <v>54773</v>
      </c>
      <c r="H23" s="485">
        <v>54773</v>
      </c>
      <c r="I23" s="485">
        <f t="shared" si="2"/>
        <v>0</v>
      </c>
    </row>
    <row r="24" spans="2:9" x14ac:dyDescent="0.25">
      <c r="B24" s="64"/>
      <c r="C24" s="65" t="s">
        <v>258</v>
      </c>
      <c r="D24" s="485">
        <v>3269</v>
      </c>
      <c r="E24" s="485">
        <v>0</v>
      </c>
      <c r="F24" s="485">
        <f t="shared" si="1"/>
        <v>3269</v>
      </c>
      <c r="G24" s="485">
        <v>3269</v>
      </c>
      <c r="H24" s="485">
        <v>3269</v>
      </c>
      <c r="I24" s="485">
        <f t="shared" si="2"/>
        <v>0</v>
      </c>
    </row>
    <row r="25" spans="2:9" x14ac:dyDescent="0.25">
      <c r="B25" s="64"/>
      <c r="C25" s="65" t="s">
        <v>259</v>
      </c>
      <c r="D25" s="485">
        <v>126854</v>
      </c>
      <c r="E25" s="485">
        <v>0</v>
      </c>
      <c r="F25" s="485">
        <f t="shared" si="1"/>
        <v>126854</v>
      </c>
      <c r="G25" s="485">
        <v>126854</v>
      </c>
      <c r="H25" s="485">
        <v>126854</v>
      </c>
      <c r="I25" s="485">
        <f t="shared" si="2"/>
        <v>0</v>
      </c>
    </row>
    <row r="26" spans="2:9" x14ac:dyDescent="0.25">
      <c r="B26" s="64"/>
      <c r="C26" s="65" t="s">
        <v>260</v>
      </c>
      <c r="D26" s="485">
        <v>115980</v>
      </c>
      <c r="E26" s="485">
        <v>0</v>
      </c>
      <c r="F26" s="485">
        <f t="shared" si="1"/>
        <v>115980</v>
      </c>
      <c r="G26" s="485">
        <v>115980</v>
      </c>
      <c r="H26" s="485">
        <v>115980</v>
      </c>
      <c r="I26" s="485">
        <f t="shared" si="2"/>
        <v>0</v>
      </c>
    </row>
    <row r="27" spans="2:9" x14ac:dyDescent="0.25">
      <c r="B27" s="64"/>
      <c r="C27" s="65" t="s">
        <v>261</v>
      </c>
      <c r="D27" s="485">
        <v>0</v>
      </c>
      <c r="E27" s="485">
        <v>0</v>
      </c>
      <c r="F27" s="485">
        <f t="shared" si="1"/>
        <v>0</v>
      </c>
      <c r="G27" s="485">
        <v>0</v>
      </c>
      <c r="H27" s="485">
        <v>0</v>
      </c>
      <c r="I27" s="485">
        <f t="shared" si="2"/>
        <v>0</v>
      </c>
    </row>
    <row r="28" spans="2:9" x14ac:dyDescent="0.25">
      <c r="B28" s="64"/>
      <c r="C28" s="65" t="s">
        <v>262</v>
      </c>
      <c r="D28" s="485">
        <v>89126</v>
      </c>
      <c r="E28" s="485">
        <v>0</v>
      </c>
      <c r="F28" s="485">
        <f t="shared" si="1"/>
        <v>89126</v>
      </c>
      <c r="G28" s="485">
        <v>89126</v>
      </c>
      <c r="H28" s="485">
        <v>89126</v>
      </c>
      <c r="I28" s="485">
        <f t="shared" si="2"/>
        <v>0</v>
      </c>
    </row>
    <row r="29" spans="2:9" x14ac:dyDescent="0.25">
      <c r="B29" s="633" t="s">
        <v>90</v>
      </c>
      <c r="C29" s="634"/>
      <c r="D29" s="489">
        <f>SUM(D30:D38)</f>
        <v>3674331</v>
      </c>
      <c r="E29" s="489">
        <f t="shared" ref="E29" si="4">SUM(E30:E38)</f>
        <v>32547</v>
      </c>
      <c r="F29" s="489">
        <f t="shared" si="1"/>
        <v>3706878</v>
      </c>
      <c r="G29" s="489">
        <f t="shared" ref="G29" si="5">SUM(G30:G38)</f>
        <v>3692494</v>
      </c>
      <c r="H29" s="489">
        <f t="shared" ref="H29" si="6">SUM(H30:H38)</f>
        <v>3348332</v>
      </c>
      <c r="I29" s="489">
        <f t="shared" si="2"/>
        <v>14384</v>
      </c>
    </row>
    <row r="30" spans="2:9" x14ac:dyDescent="0.25">
      <c r="B30" s="64"/>
      <c r="C30" s="65" t="s">
        <v>263</v>
      </c>
      <c r="D30" s="485">
        <v>496517</v>
      </c>
      <c r="E30" s="485">
        <v>0</v>
      </c>
      <c r="F30" s="485">
        <f t="shared" si="1"/>
        <v>496517</v>
      </c>
      <c r="G30" s="485">
        <v>496517</v>
      </c>
      <c r="H30" s="485">
        <v>496517</v>
      </c>
      <c r="I30" s="485">
        <f t="shared" si="2"/>
        <v>0</v>
      </c>
    </row>
    <row r="31" spans="2:9" x14ac:dyDescent="0.25">
      <c r="B31" s="64"/>
      <c r="C31" s="65" t="s">
        <v>264</v>
      </c>
      <c r="D31" s="485">
        <v>705068</v>
      </c>
      <c r="E31" s="485">
        <v>10440</v>
      </c>
      <c r="F31" s="485">
        <f t="shared" si="1"/>
        <v>715508</v>
      </c>
      <c r="G31" s="485">
        <v>715508</v>
      </c>
      <c r="H31" s="485">
        <v>705068</v>
      </c>
      <c r="I31" s="485">
        <f t="shared" si="2"/>
        <v>0</v>
      </c>
    </row>
    <row r="32" spans="2:9" x14ac:dyDescent="0.25">
      <c r="B32" s="64"/>
      <c r="C32" s="65" t="s">
        <v>265</v>
      </c>
      <c r="D32" s="485">
        <v>528732</v>
      </c>
      <c r="E32" s="485">
        <v>0</v>
      </c>
      <c r="F32" s="485">
        <f t="shared" si="1"/>
        <v>528732</v>
      </c>
      <c r="G32" s="485">
        <v>528732</v>
      </c>
      <c r="H32" s="485">
        <v>528732</v>
      </c>
      <c r="I32" s="485">
        <f t="shared" si="2"/>
        <v>0</v>
      </c>
    </row>
    <row r="33" spans="2:9" x14ac:dyDescent="0.25">
      <c r="B33" s="64"/>
      <c r="C33" s="65" t="s">
        <v>266</v>
      </c>
      <c r="D33" s="485">
        <v>53474</v>
      </c>
      <c r="E33" s="485">
        <v>274</v>
      </c>
      <c r="F33" s="485">
        <f t="shared" si="1"/>
        <v>53748</v>
      </c>
      <c r="G33" s="485">
        <v>53475</v>
      </c>
      <c r="H33" s="485">
        <v>53475</v>
      </c>
      <c r="I33" s="485">
        <f t="shared" si="2"/>
        <v>273</v>
      </c>
    </row>
    <row r="34" spans="2:9" x14ac:dyDescent="0.25">
      <c r="B34" s="64"/>
      <c r="C34" s="65" t="s">
        <v>267</v>
      </c>
      <c r="D34" s="485">
        <v>316514</v>
      </c>
      <c r="E34" s="485">
        <v>0</v>
      </c>
      <c r="F34" s="485">
        <f t="shared" si="1"/>
        <v>316514</v>
      </c>
      <c r="G34" s="485">
        <v>316514</v>
      </c>
      <c r="H34" s="485">
        <v>316514</v>
      </c>
      <c r="I34" s="485">
        <f t="shared" si="2"/>
        <v>0</v>
      </c>
    </row>
    <row r="35" spans="2:9" x14ac:dyDescent="0.25">
      <c r="B35" s="64"/>
      <c r="C35" s="65" t="s">
        <v>268</v>
      </c>
      <c r="D35" s="485">
        <v>238919</v>
      </c>
      <c r="E35" s="485">
        <v>0</v>
      </c>
      <c r="F35" s="485">
        <f t="shared" si="1"/>
        <v>238919</v>
      </c>
      <c r="G35" s="485">
        <v>238919</v>
      </c>
      <c r="H35" s="485">
        <v>238919</v>
      </c>
      <c r="I35" s="485">
        <f t="shared" si="2"/>
        <v>0</v>
      </c>
    </row>
    <row r="36" spans="2:9" x14ac:dyDescent="0.25">
      <c r="B36" s="64"/>
      <c r="C36" s="65" t="s">
        <v>269</v>
      </c>
      <c r="D36" s="485">
        <v>669941</v>
      </c>
      <c r="E36" s="485">
        <v>0</v>
      </c>
      <c r="F36" s="485">
        <f t="shared" si="1"/>
        <v>669941</v>
      </c>
      <c r="G36" s="485">
        <v>669941</v>
      </c>
      <c r="H36" s="485">
        <v>669941</v>
      </c>
      <c r="I36" s="485">
        <f t="shared" si="2"/>
        <v>0</v>
      </c>
    </row>
    <row r="37" spans="2:9" x14ac:dyDescent="0.25">
      <c r="B37" s="64"/>
      <c r="C37" s="65" t="s">
        <v>270</v>
      </c>
      <c r="D37" s="485">
        <v>251083</v>
      </c>
      <c r="E37" s="485">
        <v>21833</v>
      </c>
      <c r="F37" s="485">
        <f t="shared" si="1"/>
        <v>272916</v>
      </c>
      <c r="G37" s="485">
        <v>271083</v>
      </c>
      <c r="H37" s="485">
        <v>251083</v>
      </c>
      <c r="I37" s="485">
        <f t="shared" si="2"/>
        <v>1833</v>
      </c>
    </row>
    <row r="38" spans="2:9" x14ac:dyDescent="0.25">
      <c r="B38" s="64"/>
      <c r="C38" s="65" t="s">
        <v>271</v>
      </c>
      <c r="D38" s="485">
        <v>414083</v>
      </c>
      <c r="E38" s="485">
        <v>0</v>
      </c>
      <c r="F38" s="485">
        <f t="shared" si="1"/>
        <v>414083</v>
      </c>
      <c r="G38" s="485">
        <v>401805</v>
      </c>
      <c r="H38" s="485">
        <v>88083</v>
      </c>
      <c r="I38" s="485">
        <f t="shared" si="2"/>
        <v>12278</v>
      </c>
    </row>
    <row r="39" spans="2:9" x14ac:dyDescent="0.25">
      <c r="B39" s="633" t="s">
        <v>223</v>
      </c>
      <c r="C39" s="634"/>
      <c r="D39" s="489">
        <f>SUM(D40:D48)</f>
        <v>41981</v>
      </c>
      <c r="E39" s="489">
        <f>SUM(E40:E48)</f>
        <v>0</v>
      </c>
      <c r="F39" s="489">
        <f t="shared" si="1"/>
        <v>41981</v>
      </c>
      <c r="G39" s="489">
        <f t="shared" ref="G39:H39" si="7">SUM(G40:G48)</f>
        <v>45566</v>
      </c>
      <c r="H39" s="489">
        <f t="shared" si="7"/>
        <v>41981</v>
      </c>
      <c r="I39" s="489">
        <f t="shared" si="2"/>
        <v>-3585</v>
      </c>
    </row>
    <row r="40" spans="2:9" x14ac:dyDescent="0.25">
      <c r="B40" s="64"/>
      <c r="C40" s="65" t="s">
        <v>94</v>
      </c>
      <c r="D40" s="485">
        <v>0</v>
      </c>
      <c r="E40" s="485">
        <v>0</v>
      </c>
      <c r="F40" s="485">
        <f t="shared" si="1"/>
        <v>0</v>
      </c>
      <c r="G40" s="485">
        <v>0</v>
      </c>
      <c r="H40" s="485">
        <v>0</v>
      </c>
      <c r="I40" s="485">
        <f t="shared" si="2"/>
        <v>0</v>
      </c>
    </row>
    <row r="41" spans="2:9" x14ac:dyDescent="0.25">
      <c r="B41" s="64"/>
      <c r="C41" s="65" t="s">
        <v>96</v>
      </c>
      <c r="D41" s="485">
        <v>0</v>
      </c>
      <c r="E41" s="485">
        <v>0</v>
      </c>
      <c r="F41" s="485">
        <f t="shared" si="1"/>
        <v>0</v>
      </c>
      <c r="G41" s="485">
        <v>0</v>
      </c>
      <c r="H41" s="485">
        <v>0</v>
      </c>
      <c r="I41" s="485">
        <f t="shared" si="2"/>
        <v>0</v>
      </c>
    </row>
    <row r="42" spans="2:9" x14ac:dyDescent="0.25">
      <c r="B42" s="64"/>
      <c r="C42" s="65" t="s">
        <v>98</v>
      </c>
      <c r="D42" s="485">
        <v>0</v>
      </c>
      <c r="E42" s="485">
        <v>0</v>
      </c>
      <c r="F42" s="485">
        <f t="shared" si="1"/>
        <v>0</v>
      </c>
      <c r="G42" s="485">
        <v>0</v>
      </c>
      <c r="H42" s="485">
        <v>0</v>
      </c>
      <c r="I42" s="485">
        <f t="shared" si="2"/>
        <v>0</v>
      </c>
    </row>
    <row r="43" spans="2:9" x14ac:dyDescent="0.25">
      <c r="B43" s="64"/>
      <c r="C43" s="65" t="s">
        <v>99</v>
      </c>
      <c r="D43" s="485">
        <v>41981</v>
      </c>
      <c r="E43" s="485">
        <v>0</v>
      </c>
      <c r="F43" s="485">
        <f t="shared" si="1"/>
        <v>41981</v>
      </c>
      <c r="G43" s="485">
        <v>45566</v>
      </c>
      <c r="H43" s="485">
        <v>41981</v>
      </c>
      <c r="I43" s="485">
        <f t="shared" si="2"/>
        <v>-3585</v>
      </c>
    </row>
    <row r="44" spans="2:9" x14ac:dyDescent="0.25">
      <c r="B44" s="64"/>
      <c r="C44" s="65" t="s">
        <v>101</v>
      </c>
      <c r="D44" s="485">
        <v>0</v>
      </c>
      <c r="E44" s="485">
        <v>0</v>
      </c>
      <c r="F44" s="485">
        <f t="shared" si="1"/>
        <v>0</v>
      </c>
      <c r="G44" s="485">
        <v>0</v>
      </c>
      <c r="H44" s="485">
        <v>0</v>
      </c>
      <c r="I44" s="485">
        <f t="shared" si="2"/>
        <v>0</v>
      </c>
    </row>
    <row r="45" spans="2:9" x14ac:dyDescent="0.25">
      <c r="B45" s="64"/>
      <c r="C45" s="65" t="s">
        <v>272</v>
      </c>
      <c r="D45" s="485">
        <v>0</v>
      </c>
      <c r="E45" s="485">
        <v>0</v>
      </c>
      <c r="F45" s="485">
        <f t="shared" si="1"/>
        <v>0</v>
      </c>
      <c r="G45" s="485">
        <v>0</v>
      </c>
      <c r="H45" s="485">
        <v>0</v>
      </c>
      <c r="I45" s="485">
        <f t="shared" si="2"/>
        <v>0</v>
      </c>
    </row>
    <row r="46" spans="2:9" x14ac:dyDescent="0.25">
      <c r="B46" s="64"/>
      <c r="C46" s="65" t="s">
        <v>104</v>
      </c>
      <c r="D46" s="485">
        <v>0</v>
      </c>
      <c r="E46" s="485">
        <v>0</v>
      </c>
      <c r="F46" s="485">
        <f t="shared" si="1"/>
        <v>0</v>
      </c>
      <c r="G46" s="485">
        <v>0</v>
      </c>
      <c r="H46" s="485">
        <v>0</v>
      </c>
      <c r="I46" s="485">
        <f t="shared" si="2"/>
        <v>0</v>
      </c>
    </row>
    <row r="47" spans="2:9" x14ac:dyDescent="0.25">
      <c r="B47" s="64"/>
      <c r="C47" s="65" t="s">
        <v>105</v>
      </c>
      <c r="D47" s="485">
        <v>0</v>
      </c>
      <c r="E47" s="485">
        <v>0</v>
      </c>
      <c r="F47" s="485">
        <f t="shared" si="1"/>
        <v>0</v>
      </c>
      <c r="G47" s="485">
        <v>0</v>
      </c>
      <c r="H47" s="485">
        <v>0</v>
      </c>
      <c r="I47" s="485">
        <f t="shared" si="2"/>
        <v>0</v>
      </c>
    </row>
    <row r="48" spans="2:9" x14ac:dyDescent="0.25">
      <c r="B48" s="64"/>
      <c r="C48" s="65" t="s">
        <v>107</v>
      </c>
      <c r="D48" s="485">
        <v>0</v>
      </c>
      <c r="E48" s="485">
        <v>0</v>
      </c>
      <c r="F48" s="485">
        <f t="shared" si="1"/>
        <v>0</v>
      </c>
      <c r="G48" s="485">
        <v>0</v>
      </c>
      <c r="H48" s="485">
        <v>0</v>
      </c>
      <c r="I48" s="485">
        <f t="shared" si="2"/>
        <v>0</v>
      </c>
    </row>
    <row r="49" spans="2:9" x14ac:dyDescent="0.25">
      <c r="B49" s="633" t="s">
        <v>273</v>
      </c>
      <c r="C49" s="634"/>
      <c r="D49" s="489">
        <f>SUM(D50:D58)</f>
        <v>4799696</v>
      </c>
      <c r="E49" s="489">
        <f>SUM(E50:E58)</f>
        <v>0</v>
      </c>
      <c r="F49" s="489">
        <f t="shared" si="1"/>
        <v>4799696</v>
      </c>
      <c r="G49" s="489">
        <f t="shared" ref="G49:H49" si="8">SUM(G50:G58)</f>
        <v>4546159</v>
      </c>
      <c r="H49" s="489">
        <f t="shared" si="8"/>
        <v>4546158</v>
      </c>
      <c r="I49" s="489">
        <f t="shared" si="2"/>
        <v>253537</v>
      </c>
    </row>
    <row r="50" spans="2:9" x14ac:dyDescent="0.25">
      <c r="B50" s="64"/>
      <c r="C50" s="65" t="s">
        <v>274</v>
      </c>
      <c r="D50" s="485">
        <v>4263465</v>
      </c>
      <c r="E50" s="485">
        <v>0</v>
      </c>
      <c r="F50" s="485">
        <f t="shared" si="1"/>
        <v>4263465</v>
      </c>
      <c r="G50" s="485">
        <v>4241376</v>
      </c>
      <c r="H50" s="485">
        <v>4241376</v>
      </c>
      <c r="I50" s="485">
        <f t="shared" si="2"/>
        <v>22089</v>
      </c>
    </row>
    <row r="51" spans="2:9" x14ac:dyDescent="0.25">
      <c r="B51" s="64"/>
      <c r="C51" s="65" t="s">
        <v>275</v>
      </c>
      <c r="D51" s="485">
        <v>194057</v>
      </c>
      <c r="E51" s="485">
        <v>0</v>
      </c>
      <c r="F51" s="485">
        <f t="shared" si="1"/>
        <v>194057</v>
      </c>
      <c r="G51" s="485">
        <v>194057</v>
      </c>
      <c r="H51" s="485">
        <v>194056</v>
      </c>
      <c r="I51" s="485">
        <f t="shared" si="2"/>
        <v>0</v>
      </c>
    </row>
    <row r="52" spans="2:9" x14ac:dyDescent="0.25">
      <c r="B52" s="64"/>
      <c r="C52" s="65" t="s">
        <v>276</v>
      </c>
      <c r="D52" s="485">
        <v>0</v>
      </c>
      <c r="E52" s="485">
        <v>0</v>
      </c>
      <c r="F52" s="485">
        <f t="shared" si="1"/>
        <v>0</v>
      </c>
      <c r="G52" s="485">
        <v>0</v>
      </c>
      <c r="H52" s="485">
        <v>0</v>
      </c>
      <c r="I52" s="485">
        <f t="shared" si="2"/>
        <v>0</v>
      </c>
    </row>
    <row r="53" spans="2:9" x14ac:dyDescent="0.25">
      <c r="B53" s="64"/>
      <c r="C53" s="65" t="s">
        <v>277</v>
      </c>
      <c r="D53" s="485">
        <v>0</v>
      </c>
      <c r="E53" s="485">
        <v>0</v>
      </c>
      <c r="F53" s="485">
        <f t="shared" si="1"/>
        <v>0</v>
      </c>
      <c r="G53" s="485">
        <v>0</v>
      </c>
      <c r="H53" s="485">
        <v>0</v>
      </c>
      <c r="I53" s="485">
        <f t="shared" si="2"/>
        <v>0</v>
      </c>
    </row>
    <row r="54" spans="2:9" x14ac:dyDescent="0.25">
      <c r="B54" s="64"/>
      <c r="C54" s="65" t="s">
        <v>278</v>
      </c>
      <c r="D54" s="485">
        <v>231448</v>
      </c>
      <c r="E54" s="485">
        <v>0</v>
      </c>
      <c r="F54" s="485">
        <f t="shared" si="1"/>
        <v>231448</v>
      </c>
      <c r="G54" s="485">
        <v>0</v>
      </c>
      <c r="H54" s="485">
        <v>0</v>
      </c>
      <c r="I54" s="485">
        <f t="shared" si="2"/>
        <v>231448</v>
      </c>
    </row>
    <row r="55" spans="2:9" x14ac:dyDescent="0.25">
      <c r="B55" s="64"/>
      <c r="C55" s="65" t="s">
        <v>279</v>
      </c>
      <c r="D55" s="485">
        <v>3363</v>
      </c>
      <c r="E55" s="485">
        <v>0</v>
      </c>
      <c r="F55" s="485">
        <f t="shared" si="1"/>
        <v>3363</v>
      </c>
      <c r="G55" s="485">
        <v>3363</v>
      </c>
      <c r="H55" s="485">
        <v>3363</v>
      </c>
      <c r="I55" s="485">
        <f t="shared" si="2"/>
        <v>0</v>
      </c>
    </row>
    <row r="56" spans="2:9" x14ac:dyDescent="0.25">
      <c r="B56" s="64"/>
      <c r="C56" s="65" t="s">
        <v>280</v>
      </c>
      <c r="D56" s="485">
        <v>0</v>
      </c>
      <c r="E56" s="485">
        <v>0</v>
      </c>
      <c r="F56" s="485">
        <f t="shared" si="1"/>
        <v>0</v>
      </c>
      <c r="G56" s="485">
        <v>0</v>
      </c>
      <c r="H56" s="485">
        <v>0</v>
      </c>
      <c r="I56" s="485">
        <f t="shared" si="2"/>
        <v>0</v>
      </c>
    </row>
    <row r="57" spans="2:9" x14ac:dyDescent="0.25">
      <c r="B57" s="64"/>
      <c r="C57" s="65" t="s">
        <v>281</v>
      </c>
      <c r="D57" s="485">
        <v>0</v>
      </c>
      <c r="E57" s="485">
        <v>0</v>
      </c>
      <c r="F57" s="485">
        <f t="shared" si="1"/>
        <v>0</v>
      </c>
      <c r="G57" s="485">
        <v>0</v>
      </c>
      <c r="H57" s="485">
        <v>0</v>
      </c>
      <c r="I57" s="485">
        <f t="shared" si="2"/>
        <v>0</v>
      </c>
    </row>
    <row r="58" spans="2:9" x14ac:dyDescent="0.25">
      <c r="B58" s="64"/>
      <c r="C58" s="65" t="s">
        <v>37</v>
      </c>
      <c r="D58" s="485">
        <v>107363</v>
      </c>
      <c r="E58" s="485">
        <v>0</v>
      </c>
      <c r="F58" s="485">
        <f t="shared" si="1"/>
        <v>107363</v>
      </c>
      <c r="G58" s="485">
        <v>107363</v>
      </c>
      <c r="H58" s="485">
        <v>107363</v>
      </c>
      <c r="I58" s="485">
        <f t="shared" si="2"/>
        <v>0</v>
      </c>
    </row>
    <row r="59" spans="2:9" x14ac:dyDescent="0.25">
      <c r="B59" s="633" t="s">
        <v>128</v>
      </c>
      <c r="C59" s="634"/>
      <c r="D59" s="489">
        <f>SUM(D60:D62)</f>
        <v>4972336</v>
      </c>
      <c r="E59" s="489">
        <f>SUM(E60:E62)</f>
        <v>0</v>
      </c>
      <c r="F59" s="489">
        <f t="shared" si="1"/>
        <v>4972336</v>
      </c>
      <c r="G59" s="489">
        <f t="shared" ref="G59:H59" si="9">SUM(G60:G62)</f>
        <v>1746276</v>
      </c>
      <c r="H59" s="489">
        <f t="shared" si="9"/>
        <v>1746276</v>
      </c>
      <c r="I59" s="489">
        <f t="shared" si="2"/>
        <v>3226060</v>
      </c>
    </row>
    <row r="60" spans="2:9" x14ac:dyDescent="0.25">
      <c r="B60" s="64"/>
      <c r="C60" s="65" t="s">
        <v>282</v>
      </c>
      <c r="D60" s="485">
        <v>0</v>
      </c>
      <c r="E60" s="485">
        <v>0</v>
      </c>
      <c r="F60" s="485">
        <f t="shared" si="1"/>
        <v>0</v>
      </c>
      <c r="G60" s="485">
        <v>0</v>
      </c>
      <c r="H60" s="485">
        <v>0</v>
      </c>
      <c r="I60" s="485">
        <f t="shared" si="2"/>
        <v>0</v>
      </c>
    </row>
    <row r="61" spans="2:9" x14ac:dyDescent="0.25">
      <c r="B61" s="64"/>
      <c r="C61" s="65" t="s">
        <v>283</v>
      </c>
      <c r="D61" s="485">
        <v>4972336</v>
      </c>
      <c r="E61" s="485">
        <v>0</v>
      </c>
      <c r="F61" s="485">
        <f t="shared" si="1"/>
        <v>4972336</v>
      </c>
      <c r="G61" s="485">
        <v>1746276</v>
      </c>
      <c r="H61" s="485">
        <v>1746276</v>
      </c>
      <c r="I61" s="485">
        <f t="shared" si="2"/>
        <v>3226060</v>
      </c>
    </row>
    <row r="62" spans="2:9" x14ac:dyDescent="0.25">
      <c r="B62" s="64"/>
      <c r="C62" s="65" t="s">
        <v>284</v>
      </c>
      <c r="D62" s="485">
        <v>0</v>
      </c>
      <c r="E62" s="485">
        <v>0</v>
      </c>
      <c r="F62" s="485">
        <f t="shared" si="1"/>
        <v>0</v>
      </c>
      <c r="G62" s="485">
        <v>0</v>
      </c>
      <c r="H62" s="485">
        <v>0</v>
      </c>
      <c r="I62" s="485">
        <f t="shared" si="2"/>
        <v>0</v>
      </c>
    </row>
    <row r="63" spans="2:9" x14ac:dyDescent="0.25">
      <c r="B63" s="633" t="s">
        <v>285</v>
      </c>
      <c r="C63" s="634"/>
      <c r="D63" s="489">
        <f>SUM(D64:D70)</f>
        <v>0</v>
      </c>
      <c r="E63" s="489">
        <f>SUM(E64:E70)</f>
        <v>0</v>
      </c>
      <c r="F63" s="489">
        <f t="shared" si="1"/>
        <v>0</v>
      </c>
      <c r="G63" s="489">
        <f t="shared" ref="G63:H63" si="10">SUM(G64:G70)</f>
        <v>0</v>
      </c>
      <c r="H63" s="489">
        <f t="shared" si="10"/>
        <v>0</v>
      </c>
      <c r="I63" s="489">
        <f t="shared" si="2"/>
        <v>0</v>
      </c>
    </row>
    <row r="64" spans="2:9" x14ac:dyDescent="0.25">
      <c r="B64" s="64"/>
      <c r="C64" s="65" t="s">
        <v>286</v>
      </c>
      <c r="D64" s="485">
        <v>0</v>
      </c>
      <c r="E64" s="485">
        <v>0</v>
      </c>
      <c r="F64" s="485">
        <f t="shared" si="1"/>
        <v>0</v>
      </c>
      <c r="G64" s="485">
        <v>0</v>
      </c>
      <c r="H64" s="485">
        <v>0</v>
      </c>
      <c r="I64" s="485">
        <f t="shared" si="2"/>
        <v>0</v>
      </c>
    </row>
    <row r="65" spans="2:9" x14ac:dyDescent="0.25">
      <c r="B65" s="64"/>
      <c r="C65" s="65" t="s">
        <v>287</v>
      </c>
      <c r="D65" s="485">
        <v>0</v>
      </c>
      <c r="E65" s="485">
        <v>0</v>
      </c>
      <c r="F65" s="485">
        <f t="shared" si="1"/>
        <v>0</v>
      </c>
      <c r="G65" s="485">
        <v>0</v>
      </c>
      <c r="H65" s="485">
        <v>0</v>
      </c>
      <c r="I65" s="485">
        <f t="shared" si="2"/>
        <v>0</v>
      </c>
    </row>
    <row r="66" spans="2:9" x14ac:dyDescent="0.25">
      <c r="B66" s="64"/>
      <c r="C66" s="65" t="s">
        <v>288</v>
      </c>
      <c r="D66" s="485">
        <v>0</v>
      </c>
      <c r="E66" s="485">
        <v>0</v>
      </c>
      <c r="F66" s="485">
        <f t="shared" si="1"/>
        <v>0</v>
      </c>
      <c r="G66" s="485">
        <v>0</v>
      </c>
      <c r="H66" s="485">
        <v>0</v>
      </c>
      <c r="I66" s="485">
        <f t="shared" si="2"/>
        <v>0</v>
      </c>
    </row>
    <row r="67" spans="2:9" x14ac:dyDescent="0.25">
      <c r="B67" s="64"/>
      <c r="C67" s="65" t="s">
        <v>289</v>
      </c>
      <c r="D67" s="485">
        <v>0</v>
      </c>
      <c r="E67" s="485">
        <v>0</v>
      </c>
      <c r="F67" s="485">
        <f t="shared" si="1"/>
        <v>0</v>
      </c>
      <c r="G67" s="485">
        <v>0</v>
      </c>
      <c r="H67" s="485">
        <v>0</v>
      </c>
      <c r="I67" s="485">
        <f t="shared" si="2"/>
        <v>0</v>
      </c>
    </row>
    <row r="68" spans="2:9" x14ac:dyDescent="0.25">
      <c r="B68" s="64"/>
      <c r="C68" s="65" t="s">
        <v>290</v>
      </c>
      <c r="D68" s="485">
        <v>0</v>
      </c>
      <c r="E68" s="485">
        <v>0</v>
      </c>
      <c r="F68" s="485">
        <f t="shared" si="1"/>
        <v>0</v>
      </c>
      <c r="G68" s="485">
        <v>0</v>
      </c>
      <c r="H68" s="485">
        <v>0</v>
      </c>
      <c r="I68" s="485">
        <f t="shared" si="2"/>
        <v>0</v>
      </c>
    </row>
    <row r="69" spans="2:9" x14ac:dyDescent="0.25">
      <c r="B69" s="64"/>
      <c r="C69" s="65" t="s">
        <v>291</v>
      </c>
      <c r="D69" s="485">
        <v>0</v>
      </c>
      <c r="E69" s="485">
        <v>0</v>
      </c>
      <c r="F69" s="485">
        <f t="shared" si="1"/>
        <v>0</v>
      </c>
      <c r="G69" s="485">
        <v>0</v>
      </c>
      <c r="H69" s="485">
        <v>0</v>
      </c>
      <c r="I69" s="485">
        <f t="shared" si="2"/>
        <v>0</v>
      </c>
    </row>
    <row r="70" spans="2:9" x14ac:dyDescent="0.25">
      <c r="B70" s="64"/>
      <c r="C70" s="65" t="s">
        <v>292</v>
      </c>
      <c r="D70" s="485">
        <v>0</v>
      </c>
      <c r="E70" s="485">
        <v>0</v>
      </c>
      <c r="F70" s="485">
        <f t="shared" si="1"/>
        <v>0</v>
      </c>
      <c r="G70" s="485">
        <v>0</v>
      </c>
      <c r="H70" s="485">
        <v>0</v>
      </c>
      <c r="I70" s="485">
        <f t="shared" si="2"/>
        <v>0</v>
      </c>
    </row>
    <row r="71" spans="2:9" x14ac:dyDescent="0.25">
      <c r="B71" s="609" t="s">
        <v>102</v>
      </c>
      <c r="C71" s="603"/>
      <c r="D71" s="489">
        <f>SUM(D72:D74)</f>
        <v>0</v>
      </c>
      <c r="E71" s="489">
        <f>SUM(E72:E74)</f>
        <v>0</v>
      </c>
      <c r="F71" s="489">
        <f t="shared" si="1"/>
        <v>0</v>
      </c>
      <c r="G71" s="489">
        <f t="shared" ref="G71:H71" si="11">SUM(G72:G74)</f>
        <v>0</v>
      </c>
      <c r="H71" s="489">
        <f t="shared" si="11"/>
        <v>0</v>
      </c>
      <c r="I71" s="489">
        <f t="shared" si="2"/>
        <v>0</v>
      </c>
    </row>
    <row r="72" spans="2:9" x14ac:dyDescent="0.25">
      <c r="B72" s="64"/>
      <c r="C72" s="65" t="s">
        <v>111</v>
      </c>
      <c r="D72" s="485">
        <v>0</v>
      </c>
      <c r="E72" s="485">
        <v>0</v>
      </c>
      <c r="F72" s="485">
        <f t="shared" si="1"/>
        <v>0</v>
      </c>
      <c r="G72" s="485">
        <v>0</v>
      </c>
      <c r="H72" s="485">
        <v>0</v>
      </c>
      <c r="I72" s="485">
        <f t="shared" si="2"/>
        <v>0</v>
      </c>
    </row>
    <row r="73" spans="2:9" x14ac:dyDescent="0.25">
      <c r="B73" s="64"/>
      <c r="C73" s="65" t="s">
        <v>50</v>
      </c>
      <c r="D73" s="485">
        <v>0</v>
      </c>
      <c r="E73" s="485">
        <v>0</v>
      </c>
      <c r="F73" s="485">
        <f t="shared" si="1"/>
        <v>0</v>
      </c>
      <c r="G73" s="485">
        <v>0</v>
      </c>
      <c r="H73" s="485">
        <v>0</v>
      </c>
      <c r="I73" s="485">
        <f t="shared" si="2"/>
        <v>0</v>
      </c>
    </row>
    <row r="74" spans="2:9" x14ac:dyDescent="0.25">
      <c r="B74" s="64"/>
      <c r="C74" s="65" t="s">
        <v>114</v>
      </c>
      <c r="D74" s="485">
        <v>0</v>
      </c>
      <c r="E74" s="485">
        <v>0</v>
      </c>
      <c r="F74" s="485">
        <f t="shared" si="1"/>
        <v>0</v>
      </c>
      <c r="G74" s="485">
        <v>0</v>
      </c>
      <c r="H74" s="485">
        <v>0</v>
      </c>
      <c r="I74" s="485">
        <f t="shared" si="2"/>
        <v>0</v>
      </c>
    </row>
    <row r="75" spans="2:9" x14ac:dyDescent="0.25">
      <c r="B75" s="633" t="s">
        <v>293</v>
      </c>
      <c r="C75" s="634"/>
      <c r="D75" s="489">
        <f>SUM(D76:D82)</f>
        <v>0</v>
      </c>
      <c r="E75" s="489">
        <f t="shared" ref="E75" si="12">SUM(E76:E82)</f>
        <v>0</v>
      </c>
      <c r="F75" s="489">
        <f t="shared" si="1"/>
        <v>0</v>
      </c>
      <c r="G75" s="489">
        <f t="shared" ref="G75" si="13">SUM(G76:G82)</f>
        <v>0</v>
      </c>
      <c r="H75" s="489">
        <f t="shared" ref="H75" si="14">SUM(H76:H82)</f>
        <v>0</v>
      </c>
      <c r="I75" s="489">
        <f t="shared" si="2"/>
        <v>0</v>
      </c>
    </row>
    <row r="76" spans="2:9" x14ac:dyDescent="0.25">
      <c r="B76" s="64"/>
      <c r="C76" s="65" t="s">
        <v>294</v>
      </c>
      <c r="D76" s="485">
        <v>0</v>
      </c>
      <c r="E76" s="485">
        <v>0</v>
      </c>
      <c r="F76" s="485">
        <f t="shared" ref="F76:F82" si="15">+D76+E76</f>
        <v>0</v>
      </c>
      <c r="G76" s="485">
        <v>0</v>
      </c>
      <c r="H76" s="485">
        <v>0</v>
      </c>
      <c r="I76" s="485">
        <f t="shared" ref="I76:I82" si="16">+F76-G76</f>
        <v>0</v>
      </c>
    </row>
    <row r="77" spans="2:9" x14ac:dyDescent="0.25">
      <c r="B77" s="64"/>
      <c r="C77" s="65" t="s">
        <v>117</v>
      </c>
      <c r="D77" s="485">
        <v>0</v>
      </c>
      <c r="E77" s="485">
        <v>0</v>
      </c>
      <c r="F77" s="485">
        <f t="shared" si="15"/>
        <v>0</v>
      </c>
      <c r="G77" s="485">
        <v>0</v>
      </c>
      <c r="H77" s="485">
        <v>0</v>
      </c>
      <c r="I77" s="485">
        <f t="shared" si="16"/>
        <v>0</v>
      </c>
    </row>
    <row r="78" spans="2:9" x14ac:dyDescent="0.25">
      <c r="B78" s="64"/>
      <c r="C78" s="65" t="s">
        <v>118</v>
      </c>
      <c r="D78" s="485">
        <v>0</v>
      </c>
      <c r="E78" s="485">
        <v>0</v>
      </c>
      <c r="F78" s="485">
        <f t="shared" si="15"/>
        <v>0</v>
      </c>
      <c r="G78" s="485">
        <v>0</v>
      </c>
      <c r="H78" s="485">
        <v>0</v>
      </c>
      <c r="I78" s="485">
        <f t="shared" si="16"/>
        <v>0</v>
      </c>
    </row>
    <row r="79" spans="2:9" x14ac:dyDescent="0.25">
      <c r="B79" s="64"/>
      <c r="C79" s="65" t="s">
        <v>119</v>
      </c>
      <c r="D79" s="485">
        <v>0</v>
      </c>
      <c r="E79" s="485">
        <v>0</v>
      </c>
      <c r="F79" s="485">
        <f t="shared" si="15"/>
        <v>0</v>
      </c>
      <c r="G79" s="485">
        <v>0</v>
      </c>
      <c r="H79" s="485">
        <v>0</v>
      </c>
      <c r="I79" s="485">
        <f t="shared" si="16"/>
        <v>0</v>
      </c>
    </row>
    <row r="80" spans="2:9" x14ac:dyDescent="0.25">
      <c r="B80" s="64"/>
      <c r="C80" s="65" t="s">
        <v>120</v>
      </c>
      <c r="D80" s="485">
        <v>0</v>
      </c>
      <c r="E80" s="485">
        <v>0</v>
      </c>
      <c r="F80" s="485">
        <f t="shared" si="15"/>
        <v>0</v>
      </c>
      <c r="G80" s="485">
        <v>0</v>
      </c>
      <c r="H80" s="485">
        <v>0</v>
      </c>
      <c r="I80" s="485">
        <f t="shared" si="16"/>
        <v>0</v>
      </c>
    </row>
    <row r="81" spans="1:11" x14ac:dyDescent="0.25">
      <c r="B81" s="64"/>
      <c r="C81" s="65" t="s">
        <v>121</v>
      </c>
      <c r="D81" s="485">
        <v>0</v>
      </c>
      <c r="E81" s="485">
        <v>0</v>
      </c>
      <c r="F81" s="485">
        <f t="shared" si="15"/>
        <v>0</v>
      </c>
      <c r="G81" s="485">
        <v>0</v>
      </c>
      <c r="H81" s="485">
        <v>0</v>
      </c>
      <c r="I81" s="485">
        <f t="shared" si="16"/>
        <v>0</v>
      </c>
    </row>
    <row r="82" spans="1:11" x14ac:dyDescent="0.25">
      <c r="B82" s="64"/>
      <c r="C82" s="65" t="s">
        <v>295</v>
      </c>
      <c r="D82" s="485">
        <v>0</v>
      </c>
      <c r="E82" s="485">
        <v>0</v>
      </c>
      <c r="F82" s="485">
        <f t="shared" si="15"/>
        <v>0</v>
      </c>
      <c r="G82" s="485">
        <v>0</v>
      </c>
      <c r="H82" s="485">
        <v>0</v>
      </c>
      <c r="I82" s="485">
        <f t="shared" si="16"/>
        <v>0</v>
      </c>
    </row>
    <row r="83" spans="1:11" s="56" customFormat="1" x14ac:dyDescent="0.25">
      <c r="A83" s="53"/>
      <c r="B83" s="66"/>
      <c r="C83" s="67" t="s">
        <v>241</v>
      </c>
      <c r="D83" s="490">
        <f>+D11+D19+D29+D39+D49+D59+D63+D71+D75</f>
        <v>25725652</v>
      </c>
      <c r="E83" s="490">
        <f t="shared" ref="E83:I83" si="17">+E11+E19+E29+E39+E49+E59+E63+E71+E75</f>
        <v>104742</v>
      </c>
      <c r="F83" s="490">
        <f t="shared" si="17"/>
        <v>25830394</v>
      </c>
      <c r="G83" s="490">
        <f t="shared" si="17"/>
        <v>22339998</v>
      </c>
      <c r="H83" s="490">
        <f t="shared" si="17"/>
        <v>21920055</v>
      </c>
      <c r="I83" s="490">
        <f t="shared" si="17"/>
        <v>3490396</v>
      </c>
      <c r="J83" s="53"/>
    </row>
    <row r="84" spans="1:11" s="91" customFormat="1" ht="14.1" customHeight="1" x14ac:dyDescent="0.2">
      <c r="B84" s="170"/>
      <c r="C84" s="202"/>
      <c r="D84" s="163"/>
      <c r="E84" s="168"/>
      <c r="F84" s="165"/>
      <c r="G84" s="436"/>
      <c r="H84" s="437"/>
      <c r="J84" s="139"/>
      <c r="K84" s="163"/>
    </row>
    <row r="85" spans="1:11" s="91" customFormat="1" ht="14.1" customHeight="1" x14ac:dyDescent="0.2">
      <c r="B85" s="171"/>
      <c r="C85" s="432" t="s">
        <v>440</v>
      </c>
      <c r="D85" s="163"/>
      <c r="E85" s="534" t="s">
        <v>442</v>
      </c>
      <c r="F85" s="534"/>
      <c r="G85" s="534"/>
      <c r="H85" s="534"/>
      <c r="J85" s="139"/>
      <c r="K85" s="163"/>
    </row>
    <row r="86" spans="1:11" x14ac:dyDescent="0.25">
      <c r="C86" s="431" t="s">
        <v>441</v>
      </c>
      <c r="D86" s="172"/>
      <c r="E86" s="529" t="s">
        <v>443</v>
      </c>
      <c r="F86" s="529"/>
      <c r="G86" s="529"/>
      <c r="H86" s="529"/>
    </row>
  </sheetData>
  <customSheetViews>
    <customSheetView guid="{2BFC04E4-446F-4A40-A01A-17DCDED4E58E}" showGridLines="0" fitToPage="1">
      <selection activeCell="K104" sqref="K104"/>
      <pageMargins left="0.7" right="0.7" top="0.75" bottom="0.75" header="0.3" footer="0.3"/>
      <pageSetup scale="84" fitToHeight="0" orientation="landscape" r:id="rId1"/>
    </customSheetView>
    <customSheetView guid="{34D32569-C70B-4FDD-AF65-5379A2EF3AC8}" showGridLines="0" fitToPage="1">
      <pageMargins left="0.7" right="0.7" top="0.75" bottom="0.75" header="0.3" footer="0.3"/>
      <pageSetup scale="84" fitToHeight="0" orientation="landscape" r:id="rId2"/>
    </customSheetView>
  </customSheetViews>
  <mergeCells count="20">
    <mergeCell ref="I8:I9"/>
    <mergeCell ref="B11:C11"/>
    <mergeCell ref="B19:C19"/>
    <mergeCell ref="B29:C29"/>
    <mergeCell ref="B1:I1"/>
    <mergeCell ref="B2:I2"/>
    <mergeCell ref="B3:I3"/>
    <mergeCell ref="B4:I4"/>
    <mergeCell ref="B6:I6"/>
    <mergeCell ref="B5:I5"/>
    <mergeCell ref="B39:C39"/>
    <mergeCell ref="B49:C49"/>
    <mergeCell ref="B8:C10"/>
    <mergeCell ref="D8:H8"/>
    <mergeCell ref="E86:H86"/>
    <mergeCell ref="E85:H85"/>
    <mergeCell ref="B59:C59"/>
    <mergeCell ref="B63:C63"/>
    <mergeCell ref="B71:C71"/>
    <mergeCell ref="B75:C75"/>
  </mergeCells>
  <pageMargins left="0.23622047244094491" right="0.23622047244094491" top="0.74803149606299213" bottom="0.74803149606299213" header="0.31496062992125984" footer="0.31496062992125984"/>
  <pageSetup scale="90" fitToHeight="0" orientation="landscape" r:id="rId3"/>
  <ignoredErrors>
    <ignoredError sqref="F11 F19 F29 F39 F49 F59 F63 F71 F75" formula="1"/>
  </ignoredErrors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6"/>
  <sheetViews>
    <sheetView showGridLines="0" workbookViewId="0">
      <selection activeCell="L30" sqref="L30"/>
    </sheetView>
  </sheetViews>
  <sheetFormatPr baseColWidth="10" defaultRowHeight="15" x14ac:dyDescent="0.25"/>
  <cols>
    <col min="1" max="1" width="1.5703125" style="45" customWidth="1"/>
    <col min="2" max="2" width="4.5703125" style="79" customWidth="1"/>
    <col min="3" max="3" width="60.28515625" style="17" customWidth="1"/>
    <col min="4" max="9" width="12.7109375" style="17" customWidth="1"/>
    <col min="10" max="10" width="3.28515625" style="45" customWidth="1"/>
  </cols>
  <sheetData>
    <row r="1" spans="1:10" s="45" customFormat="1" ht="8.25" customHeight="1" x14ac:dyDescent="0.25">
      <c r="B1" s="16"/>
      <c r="C1" s="16"/>
      <c r="D1" s="16"/>
      <c r="E1" s="16"/>
      <c r="F1" s="16"/>
      <c r="G1" s="16"/>
      <c r="H1" s="16"/>
      <c r="I1" s="16"/>
    </row>
    <row r="2" spans="1:10" x14ac:dyDescent="0.25">
      <c r="B2" s="615" t="s">
        <v>407</v>
      </c>
      <c r="C2" s="616"/>
      <c r="D2" s="616"/>
      <c r="E2" s="616"/>
      <c r="F2" s="616"/>
      <c r="G2" s="616"/>
      <c r="H2" s="616"/>
      <c r="I2" s="617"/>
    </row>
    <row r="3" spans="1:10" x14ac:dyDescent="0.25">
      <c r="B3" s="618" t="s">
        <v>232</v>
      </c>
      <c r="C3" s="619"/>
      <c r="D3" s="619"/>
      <c r="E3" s="619"/>
      <c r="F3" s="619"/>
      <c r="G3" s="619"/>
      <c r="H3" s="619"/>
      <c r="I3" s="620"/>
    </row>
    <row r="4" spans="1:10" x14ac:dyDescent="0.25">
      <c r="B4" s="618" t="s">
        <v>296</v>
      </c>
      <c r="C4" s="619"/>
      <c r="D4" s="619"/>
      <c r="E4" s="619"/>
      <c r="F4" s="619"/>
      <c r="G4" s="619"/>
      <c r="H4" s="619"/>
      <c r="I4" s="620"/>
    </row>
    <row r="5" spans="1:10" x14ac:dyDescent="0.25">
      <c r="B5" s="618" t="s">
        <v>411</v>
      </c>
      <c r="C5" s="619"/>
      <c r="D5" s="619"/>
      <c r="E5" s="619"/>
      <c r="F5" s="619"/>
      <c r="G5" s="619"/>
      <c r="H5" s="619"/>
      <c r="I5" s="620"/>
    </row>
    <row r="6" spans="1:10" x14ac:dyDescent="0.25">
      <c r="B6" s="618" t="s">
        <v>1</v>
      </c>
      <c r="C6" s="619"/>
      <c r="D6" s="619"/>
      <c r="E6" s="619"/>
      <c r="F6" s="619"/>
      <c r="G6" s="619"/>
      <c r="H6" s="619"/>
      <c r="I6" s="620"/>
    </row>
    <row r="7" spans="1:10" x14ac:dyDescent="0.25">
      <c r="B7" s="621" t="s">
        <v>439</v>
      </c>
      <c r="C7" s="622"/>
      <c r="D7" s="622"/>
      <c r="E7" s="622"/>
      <c r="F7" s="622"/>
      <c r="G7" s="622"/>
      <c r="H7" s="622"/>
      <c r="I7" s="623"/>
    </row>
    <row r="8" spans="1:10" s="45" customFormat="1" ht="9" customHeight="1" x14ac:dyDescent="0.25">
      <c r="B8" s="16"/>
      <c r="C8" s="16"/>
      <c r="D8" s="16"/>
      <c r="E8" s="16"/>
      <c r="F8" s="16"/>
      <c r="G8" s="16"/>
      <c r="H8" s="16"/>
      <c r="I8" s="16"/>
    </row>
    <row r="9" spans="1:10" x14ac:dyDescent="0.25">
      <c r="B9" s="625" t="s">
        <v>76</v>
      </c>
      <c r="C9" s="625"/>
      <c r="D9" s="626" t="s">
        <v>234</v>
      </c>
      <c r="E9" s="626"/>
      <c r="F9" s="626"/>
      <c r="G9" s="626"/>
      <c r="H9" s="626"/>
      <c r="I9" s="626" t="s">
        <v>235</v>
      </c>
    </row>
    <row r="10" spans="1:10" ht="22.5" x14ac:dyDescent="0.25">
      <c r="B10" s="625"/>
      <c r="C10" s="625"/>
      <c r="D10" s="352" t="s">
        <v>236</v>
      </c>
      <c r="E10" s="352" t="s">
        <v>237</v>
      </c>
      <c r="F10" s="352" t="s">
        <v>210</v>
      </c>
      <c r="G10" s="352" t="s">
        <v>211</v>
      </c>
      <c r="H10" s="352" t="s">
        <v>238</v>
      </c>
      <c r="I10" s="626"/>
    </row>
    <row r="11" spans="1:10" x14ac:dyDescent="0.25">
      <c r="B11" s="625"/>
      <c r="C11" s="625"/>
      <c r="D11" s="352">
        <v>1</v>
      </c>
      <c r="E11" s="352">
        <v>2</v>
      </c>
      <c r="F11" s="352" t="s">
        <v>239</v>
      </c>
      <c r="G11" s="352">
        <v>4</v>
      </c>
      <c r="H11" s="352">
        <v>5</v>
      </c>
      <c r="I11" s="352" t="s">
        <v>240</v>
      </c>
    </row>
    <row r="12" spans="1:10" ht="3" customHeight="1" x14ac:dyDescent="0.25">
      <c r="B12" s="68"/>
      <c r="C12" s="58"/>
      <c r="D12" s="59"/>
      <c r="E12" s="59"/>
      <c r="F12" s="59"/>
      <c r="G12" s="59"/>
      <c r="H12" s="59"/>
      <c r="I12" s="59"/>
    </row>
    <row r="13" spans="1:10" s="70" customFormat="1" x14ac:dyDescent="0.25">
      <c r="A13" s="69"/>
      <c r="B13" s="635" t="s">
        <v>297</v>
      </c>
      <c r="C13" s="636"/>
      <c r="D13" s="491">
        <f>SUM(D14:D21)</f>
        <v>0</v>
      </c>
      <c r="E13" s="491">
        <f t="shared" ref="E13:I13" si="0">SUM(E14:E21)</f>
        <v>0</v>
      </c>
      <c r="F13" s="491">
        <f t="shared" si="0"/>
        <v>0</v>
      </c>
      <c r="G13" s="491">
        <f t="shared" si="0"/>
        <v>0</v>
      </c>
      <c r="H13" s="491">
        <f t="shared" si="0"/>
        <v>0</v>
      </c>
      <c r="I13" s="491">
        <f t="shared" si="0"/>
        <v>0</v>
      </c>
      <c r="J13" s="69"/>
    </row>
    <row r="14" spans="1:10" s="70" customFormat="1" x14ac:dyDescent="0.25">
      <c r="A14" s="69"/>
      <c r="B14" s="71"/>
      <c r="C14" s="72" t="s">
        <v>298</v>
      </c>
      <c r="D14" s="482"/>
      <c r="E14" s="482"/>
      <c r="F14" s="482">
        <f>+D14+E14</f>
        <v>0</v>
      </c>
      <c r="G14" s="482"/>
      <c r="H14" s="482"/>
      <c r="I14" s="482">
        <f>+F14-G14</f>
        <v>0</v>
      </c>
      <c r="J14" s="69"/>
    </row>
    <row r="15" spans="1:10" s="70" customFormat="1" x14ac:dyDescent="0.25">
      <c r="A15" s="69"/>
      <c r="B15" s="71"/>
      <c r="C15" s="72" t="s">
        <v>299</v>
      </c>
      <c r="D15" s="482"/>
      <c r="E15" s="482"/>
      <c r="F15" s="482">
        <f t="shared" ref="F15:F21" si="1">+D15+E15</f>
        <v>0</v>
      </c>
      <c r="G15" s="482"/>
      <c r="H15" s="482"/>
      <c r="I15" s="482">
        <f t="shared" ref="I15:I21" si="2">+F15-G15</f>
        <v>0</v>
      </c>
      <c r="J15" s="69"/>
    </row>
    <row r="16" spans="1:10" s="70" customFormat="1" x14ac:dyDescent="0.25">
      <c r="A16" s="69"/>
      <c r="B16" s="71"/>
      <c r="C16" s="72" t="s">
        <v>300</v>
      </c>
      <c r="D16" s="482"/>
      <c r="E16" s="482"/>
      <c r="F16" s="482">
        <f t="shared" si="1"/>
        <v>0</v>
      </c>
      <c r="G16" s="482"/>
      <c r="H16" s="482"/>
      <c r="I16" s="482">
        <f t="shared" si="2"/>
        <v>0</v>
      </c>
      <c r="J16" s="69"/>
    </row>
    <row r="17" spans="1:10" s="70" customFormat="1" x14ac:dyDescent="0.25">
      <c r="A17" s="69"/>
      <c r="B17" s="71"/>
      <c r="C17" s="72" t="s">
        <v>301</v>
      </c>
      <c r="D17" s="482"/>
      <c r="E17" s="482"/>
      <c r="F17" s="482">
        <f t="shared" si="1"/>
        <v>0</v>
      </c>
      <c r="G17" s="482"/>
      <c r="H17" s="482"/>
      <c r="I17" s="482">
        <f t="shared" si="2"/>
        <v>0</v>
      </c>
      <c r="J17" s="69"/>
    </row>
    <row r="18" spans="1:10" s="70" customFormat="1" x14ac:dyDescent="0.25">
      <c r="A18" s="69"/>
      <c r="B18" s="71"/>
      <c r="C18" s="72" t="s">
        <v>302</v>
      </c>
      <c r="D18" s="482"/>
      <c r="E18" s="482"/>
      <c r="F18" s="482">
        <f t="shared" si="1"/>
        <v>0</v>
      </c>
      <c r="G18" s="482"/>
      <c r="H18" s="482"/>
      <c r="I18" s="482">
        <f t="shared" si="2"/>
        <v>0</v>
      </c>
      <c r="J18" s="69"/>
    </row>
    <row r="19" spans="1:10" s="70" customFormat="1" x14ac:dyDescent="0.25">
      <c r="A19" s="69"/>
      <c r="B19" s="71"/>
      <c r="C19" s="72" t="s">
        <v>303</v>
      </c>
      <c r="D19" s="482"/>
      <c r="E19" s="482"/>
      <c r="F19" s="482">
        <f t="shared" si="1"/>
        <v>0</v>
      </c>
      <c r="G19" s="482"/>
      <c r="H19" s="482"/>
      <c r="I19" s="482">
        <f t="shared" si="2"/>
        <v>0</v>
      </c>
      <c r="J19" s="69"/>
    </row>
    <row r="20" spans="1:10" s="70" customFormat="1" x14ac:dyDescent="0.25">
      <c r="A20" s="69"/>
      <c r="B20" s="71"/>
      <c r="C20" s="72" t="s">
        <v>304</v>
      </c>
      <c r="D20" s="482"/>
      <c r="E20" s="482"/>
      <c r="F20" s="482">
        <f t="shared" si="1"/>
        <v>0</v>
      </c>
      <c r="G20" s="482"/>
      <c r="H20" s="482"/>
      <c r="I20" s="482">
        <f t="shared" si="2"/>
        <v>0</v>
      </c>
      <c r="J20" s="69"/>
    </row>
    <row r="21" spans="1:10" s="70" customFormat="1" x14ac:dyDescent="0.25">
      <c r="A21" s="69"/>
      <c r="B21" s="71"/>
      <c r="C21" s="72" t="s">
        <v>271</v>
      </c>
      <c r="D21" s="482"/>
      <c r="E21" s="482"/>
      <c r="F21" s="482">
        <f t="shared" si="1"/>
        <v>0</v>
      </c>
      <c r="G21" s="482"/>
      <c r="H21" s="482"/>
      <c r="I21" s="482">
        <f t="shared" si="2"/>
        <v>0</v>
      </c>
      <c r="J21" s="69"/>
    </row>
    <row r="22" spans="1:10" s="70" customFormat="1" x14ac:dyDescent="0.25">
      <c r="A22" s="69"/>
      <c r="B22" s="71"/>
      <c r="C22" s="72"/>
      <c r="D22" s="482"/>
      <c r="E22" s="482"/>
      <c r="F22" s="482"/>
      <c r="G22" s="482"/>
      <c r="H22" s="482"/>
      <c r="I22" s="482"/>
      <c r="J22" s="69"/>
    </row>
    <row r="23" spans="1:10" s="74" customFormat="1" x14ac:dyDescent="0.25">
      <c r="A23" s="73"/>
      <c r="B23" s="635" t="s">
        <v>305</v>
      </c>
      <c r="C23" s="636"/>
      <c r="D23" s="491">
        <f>SUM(D24:D30)</f>
        <v>25725652</v>
      </c>
      <c r="E23" s="491">
        <f t="shared" ref="E23" si="3">SUM(E24:E30)</f>
        <v>104742</v>
      </c>
      <c r="F23" s="491">
        <f>+D23+E23</f>
        <v>25830394</v>
      </c>
      <c r="G23" s="491">
        <f t="shared" ref="G23" si="4">SUM(G24:G30)</f>
        <v>22339998</v>
      </c>
      <c r="H23" s="491">
        <f t="shared" ref="H23" si="5">SUM(H24:H30)</f>
        <v>21920055</v>
      </c>
      <c r="I23" s="491">
        <f>+F23-G23</f>
        <v>3490396</v>
      </c>
      <c r="J23" s="73"/>
    </row>
    <row r="24" spans="1:10" s="70" customFormat="1" x14ac:dyDescent="0.25">
      <c r="A24" s="69"/>
      <c r="B24" s="71"/>
      <c r="C24" s="72" t="s">
        <v>306</v>
      </c>
      <c r="D24" s="492"/>
      <c r="E24" s="492"/>
      <c r="F24" s="482">
        <f t="shared" ref="F24:F30" si="6">+D24+E24</f>
        <v>0</v>
      </c>
      <c r="G24" s="492"/>
      <c r="H24" s="492"/>
      <c r="I24" s="482">
        <f t="shared" ref="I24:I30" si="7">+F24-G24</f>
        <v>0</v>
      </c>
      <c r="J24" s="69"/>
    </row>
    <row r="25" spans="1:10" s="70" customFormat="1" x14ac:dyDescent="0.25">
      <c r="A25" s="69"/>
      <c r="B25" s="71"/>
      <c r="C25" s="72" t="s">
        <v>307</v>
      </c>
      <c r="D25" s="492"/>
      <c r="E25" s="492"/>
      <c r="F25" s="482">
        <f t="shared" si="6"/>
        <v>0</v>
      </c>
      <c r="G25" s="492"/>
      <c r="H25" s="492"/>
      <c r="I25" s="482">
        <f t="shared" si="7"/>
        <v>0</v>
      </c>
      <c r="J25" s="69"/>
    </row>
    <row r="26" spans="1:10" s="70" customFormat="1" x14ac:dyDescent="0.25">
      <c r="A26" s="69"/>
      <c r="B26" s="71"/>
      <c r="C26" s="72" t="s">
        <v>308</v>
      </c>
      <c r="D26" s="492"/>
      <c r="E26" s="492"/>
      <c r="F26" s="482">
        <f t="shared" si="6"/>
        <v>0</v>
      </c>
      <c r="G26" s="492"/>
      <c r="H26" s="492"/>
      <c r="I26" s="482">
        <f t="shared" si="7"/>
        <v>0</v>
      </c>
      <c r="J26" s="69"/>
    </row>
    <row r="27" spans="1:10" s="70" customFormat="1" x14ac:dyDescent="0.25">
      <c r="A27" s="69"/>
      <c r="B27" s="71"/>
      <c r="C27" s="72" t="s">
        <v>309</v>
      </c>
      <c r="D27" s="492"/>
      <c r="E27" s="492"/>
      <c r="F27" s="482">
        <f t="shared" si="6"/>
        <v>0</v>
      </c>
      <c r="G27" s="492"/>
      <c r="H27" s="492"/>
      <c r="I27" s="482">
        <f t="shared" si="7"/>
        <v>0</v>
      </c>
      <c r="J27" s="69"/>
    </row>
    <row r="28" spans="1:10" s="70" customFormat="1" x14ac:dyDescent="0.25">
      <c r="A28" s="69"/>
      <c r="B28" s="71"/>
      <c r="C28" s="72" t="s">
        <v>310</v>
      </c>
      <c r="D28" s="492">
        <v>25725652</v>
      </c>
      <c r="E28" s="492">
        <v>104742</v>
      </c>
      <c r="F28" s="482">
        <f t="shared" si="6"/>
        <v>25830394</v>
      </c>
      <c r="G28" s="492">
        <v>22339998</v>
      </c>
      <c r="H28" s="492">
        <v>21920055</v>
      </c>
      <c r="I28" s="482">
        <f t="shared" si="7"/>
        <v>3490396</v>
      </c>
      <c r="J28" s="69"/>
    </row>
    <row r="29" spans="1:10" s="70" customFormat="1" x14ac:dyDescent="0.25">
      <c r="A29" s="69"/>
      <c r="B29" s="71"/>
      <c r="C29" s="72" t="s">
        <v>311</v>
      </c>
      <c r="D29" s="492"/>
      <c r="E29" s="492"/>
      <c r="F29" s="482">
        <f t="shared" si="6"/>
        <v>0</v>
      </c>
      <c r="G29" s="492"/>
      <c r="H29" s="492"/>
      <c r="I29" s="482">
        <f t="shared" si="7"/>
        <v>0</v>
      </c>
      <c r="J29" s="69"/>
    </row>
    <row r="30" spans="1:10" s="70" customFormat="1" x14ac:dyDescent="0.25">
      <c r="A30" s="69"/>
      <c r="B30" s="71"/>
      <c r="C30" s="72" t="s">
        <v>312</v>
      </c>
      <c r="D30" s="492"/>
      <c r="E30" s="492"/>
      <c r="F30" s="482">
        <f t="shared" si="6"/>
        <v>0</v>
      </c>
      <c r="G30" s="492"/>
      <c r="H30" s="492"/>
      <c r="I30" s="482">
        <f t="shared" si="7"/>
        <v>0</v>
      </c>
      <c r="J30" s="69"/>
    </row>
    <row r="31" spans="1:10" s="70" customFormat="1" x14ac:dyDescent="0.25">
      <c r="A31" s="69"/>
      <c r="B31" s="71"/>
      <c r="C31" s="72"/>
      <c r="D31" s="492"/>
      <c r="E31" s="492"/>
      <c r="F31" s="492"/>
      <c r="G31" s="492"/>
      <c r="H31" s="492"/>
      <c r="I31" s="492"/>
      <c r="J31" s="69"/>
    </row>
    <row r="32" spans="1:10" s="74" customFormat="1" x14ac:dyDescent="0.25">
      <c r="A32" s="73"/>
      <c r="B32" s="635" t="s">
        <v>313</v>
      </c>
      <c r="C32" s="636"/>
      <c r="D32" s="493">
        <f>SUM(D33:D41)</f>
        <v>0</v>
      </c>
      <c r="E32" s="493">
        <f>SUM(E33:E41)</f>
        <v>0</v>
      </c>
      <c r="F32" s="493">
        <f>+D32+E32</f>
        <v>0</v>
      </c>
      <c r="G32" s="493">
        <f>SUM(G33:G41)</f>
        <v>0</v>
      </c>
      <c r="H32" s="493">
        <f>SUM(H33:H41)</f>
        <v>0</v>
      </c>
      <c r="I32" s="493">
        <f>+F32-G32</f>
        <v>0</v>
      </c>
      <c r="J32" s="73"/>
    </row>
    <row r="33" spans="1:10" s="70" customFormat="1" x14ac:dyDescent="0.25">
      <c r="A33" s="69"/>
      <c r="B33" s="71"/>
      <c r="C33" s="72" t="s">
        <v>314</v>
      </c>
      <c r="D33" s="492"/>
      <c r="E33" s="492"/>
      <c r="F33" s="492">
        <f t="shared" ref="F33:F41" si="8">+D33+E33</f>
        <v>0</v>
      </c>
      <c r="G33" s="492"/>
      <c r="H33" s="492"/>
      <c r="I33" s="492">
        <f t="shared" ref="I33:I41" si="9">+F33-G33</f>
        <v>0</v>
      </c>
      <c r="J33" s="69"/>
    </row>
    <row r="34" spans="1:10" s="70" customFormat="1" x14ac:dyDescent="0.25">
      <c r="A34" s="69"/>
      <c r="B34" s="71"/>
      <c r="C34" s="72" t="s">
        <v>315</v>
      </c>
      <c r="D34" s="492"/>
      <c r="E34" s="492"/>
      <c r="F34" s="492">
        <f t="shared" si="8"/>
        <v>0</v>
      </c>
      <c r="G34" s="492"/>
      <c r="H34" s="492"/>
      <c r="I34" s="492">
        <f t="shared" si="9"/>
        <v>0</v>
      </c>
      <c r="J34" s="69"/>
    </row>
    <row r="35" spans="1:10" s="70" customFormat="1" x14ac:dyDescent="0.25">
      <c r="A35" s="69"/>
      <c r="B35" s="71"/>
      <c r="C35" s="72" t="s">
        <v>316</v>
      </c>
      <c r="D35" s="492"/>
      <c r="E35" s="492"/>
      <c r="F35" s="492">
        <f t="shared" si="8"/>
        <v>0</v>
      </c>
      <c r="G35" s="492"/>
      <c r="H35" s="492"/>
      <c r="I35" s="492">
        <f t="shared" si="9"/>
        <v>0</v>
      </c>
      <c r="J35" s="69"/>
    </row>
    <row r="36" spans="1:10" s="70" customFormat="1" x14ac:dyDescent="0.25">
      <c r="A36" s="69"/>
      <c r="B36" s="71"/>
      <c r="C36" s="72" t="s">
        <v>317</v>
      </c>
      <c r="D36" s="492"/>
      <c r="E36" s="492"/>
      <c r="F36" s="492">
        <f t="shared" si="8"/>
        <v>0</v>
      </c>
      <c r="G36" s="492"/>
      <c r="H36" s="492"/>
      <c r="I36" s="492">
        <f t="shared" si="9"/>
        <v>0</v>
      </c>
      <c r="J36" s="69"/>
    </row>
    <row r="37" spans="1:10" s="70" customFormat="1" x14ac:dyDescent="0.25">
      <c r="A37" s="69"/>
      <c r="B37" s="71"/>
      <c r="C37" s="72" t="s">
        <v>318</v>
      </c>
      <c r="D37" s="492"/>
      <c r="E37" s="492"/>
      <c r="F37" s="492">
        <f t="shared" si="8"/>
        <v>0</v>
      </c>
      <c r="G37" s="492"/>
      <c r="H37" s="492"/>
      <c r="I37" s="492">
        <f t="shared" si="9"/>
        <v>0</v>
      </c>
      <c r="J37" s="69"/>
    </row>
    <row r="38" spans="1:10" s="70" customFormat="1" x14ac:dyDescent="0.25">
      <c r="A38" s="69"/>
      <c r="B38" s="71"/>
      <c r="C38" s="72" t="s">
        <v>319</v>
      </c>
      <c r="D38" s="492"/>
      <c r="E38" s="492"/>
      <c r="F38" s="492">
        <f t="shared" si="8"/>
        <v>0</v>
      </c>
      <c r="G38" s="492"/>
      <c r="H38" s="492"/>
      <c r="I38" s="492">
        <f t="shared" si="9"/>
        <v>0</v>
      </c>
      <c r="J38" s="69"/>
    </row>
    <row r="39" spans="1:10" s="70" customFormat="1" x14ac:dyDescent="0.25">
      <c r="A39" s="69"/>
      <c r="B39" s="71"/>
      <c r="C39" s="72" t="s">
        <v>320</v>
      </c>
      <c r="D39" s="492"/>
      <c r="E39" s="492"/>
      <c r="F39" s="492">
        <f t="shared" si="8"/>
        <v>0</v>
      </c>
      <c r="G39" s="492"/>
      <c r="H39" s="492"/>
      <c r="I39" s="492">
        <f t="shared" si="9"/>
        <v>0</v>
      </c>
      <c r="J39" s="69"/>
    </row>
    <row r="40" spans="1:10" s="70" customFormat="1" x14ac:dyDescent="0.25">
      <c r="A40" s="69"/>
      <c r="B40" s="71"/>
      <c r="C40" s="72" t="s">
        <v>321</v>
      </c>
      <c r="D40" s="492"/>
      <c r="E40" s="492"/>
      <c r="F40" s="492">
        <f t="shared" si="8"/>
        <v>0</v>
      </c>
      <c r="G40" s="492"/>
      <c r="H40" s="492"/>
      <c r="I40" s="492">
        <f t="shared" si="9"/>
        <v>0</v>
      </c>
      <c r="J40" s="69"/>
    </row>
    <row r="41" spans="1:10" s="70" customFormat="1" x14ac:dyDescent="0.25">
      <c r="A41" s="69"/>
      <c r="B41" s="71"/>
      <c r="C41" s="72" t="s">
        <v>322</v>
      </c>
      <c r="D41" s="492"/>
      <c r="E41" s="492"/>
      <c r="F41" s="492">
        <f t="shared" si="8"/>
        <v>0</v>
      </c>
      <c r="G41" s="492"/>
      <c r="H41" s="492"/>
      <c r="I41" s="492">
        <f t="shared" si="9"/>
        <v>0</v>
      </c>
      <c r="J41" s="69"/>
    </row>
    <row r="42" spans="1:10" s="70" customFormat="1" x14ac:dyDescent="0.25">
      <c r="A42" s="69"/>
      <c r="B42" s="71"/>
      <c r="C42" s="72"/>
      <c r="D42" s="492"/>
      <c r="E42" s="492"/>
      <c r="F42" s="492"/>
      <c r="G42" s="492"/>
      <c r="H42" s="492"/>
      <c r="I42" s="492"/>
      <c r="J42" s="69"/>
    </row>
    <row r="43" spans="1:10" s="74" customFormat="1" x14ac:dyDescent="0.25">
      <c r="A43" s="73"/>
      <c r="B43" s="635" t="s">
        <v>323</v>
      </c>
      <c r="C43" s="636"/>
      <c r="D43" s="493">
        <f>SUM(D44:D47)</f>
        <v>0</v>
      </c>
      <c r="E43" s="493">
        <f>SUM(E44:E47)</f>
        <v>0</v>
      </c>
      <c r="F43" s="493">
        <f>+D43+E43</f>
        <v>0</v>
      </c>
      <c r="G43" s="493">
        <f t="shared" ref="G43:H43" si="10">SUM(G44:G47)</f>
        <v>0</v>
      </c>
      <c r="H43" s="493">
        <f t="shared" si="10"/>
        <v>0</v>
      </c>
      <c r="I43" s="493">
        <f>+F43-G43</f>
        <v>0</v>
      </c>
      <c r="J43" s="73"/>
    </row>
    <row r="44" spans="1:10" s="70" customFormat="1" x14ac:dyDescent="0.25">
      <c r="A44" s="69"/>
      <c r="B44" s="71"/>
      <c r="C44" s="72" t="s">
        <v>324</v>
      </c>
      <c r="D44" s="492"/>
      <c r="E44" s="492"/>
      <c r="F44" s="492">
        <f t="shared" ref="F44:F47" si="11">+D44+E44</f>
        <v>0</v>
      </c>
      <c r="G44" s="492"/>
      <c r="H44" s="492"/>
      <c r="I44" s="492">
        <f t="shared" ref="I44:I47" si="12">+F44-G44</f>
        <v>0</v>
      </c>
      <c r="J44" s="69"/>
    </row>
    <row r="45" spans="1:10" s="70" customFormat="1" ht="22.5" x14ac:dyDescent="0.25">
      <c r="A45" s="69"/>
      <c r="B45" s="71"/>
      <c r="C45" s="72" t="s">
        <v>325</v>
      </c>
      <c r="D45" s="492"/>
      <c r="E45" s="492"/>
      <c r="F45" s="492">
        <f t="shared" si="11"/>
        <v>0</v>
      </c>
      <c r="G45" s="492"/>
      <c r="H45" s="492"/>
      <c r="I45" s="492">
        <f t="shared" si="12"/>
        <v>0</v>
      </c>
      <c r="J45" s="69"/>
    </row>
    <row r="46" spans="1:10" s="70" customFormat="1" x14ac:dyDescent="0.25">
      <c r="A46" s="69"/>
      <c r="B46" s="71"/>
      <c r="C46" s="72" t="s">
        <v>326</v>
      </c>
      <c r="D46" s="492"/>
      <c r="E46" s="492"/>
      <c r="F46" s="492">
        <f t="shared" si="11"/>
        <v>0</v>
      </c>
      <c r="G46" s="492"/>
      <c r="H46" s="492"/>
      <c r="I46" s="492">
        <f t="shared" si="12"/>
        <v>0</v>
      </c>
      <c r="J46" s="69"/>
    </row>
    <row r="47" spans="1:10" s="70" customFormat="1" x14ac:dyDescent="0.25">
      <c r="A47" s="69"/>
      <c r="B47" s="71"/>
      <c r="C47" s="72" t="s">
        <v>327</v>
      </c>
      <c r="D47" s="492"/>
      <c r="E47" s="492"/>
      <c r="F47" s="492">
        <f t="shared" si="11"/>
        <v>0</v>
      </c>
      <c r="G47" s="492"/>
      <c r="H47" s="492"/>
      <c r="I47" s="492">
        <f t="shared" si="12"/>
        <v>0</v>
      </c>
      <c r="J47" s="69"/>
    </row>
    <row r="48" spans="1:10" s="70" customFormat="1" x14ac:dyDescent="0.25">
      <c r="A48" s="69"/>
      <c r="B48" s="75"/>
      <c r="C48" s="76"/>
      <c r="D48" s="494"/>
      <c r="E48" s="494"/>
      <c r="F48" s="494"/>
      <c r="G48" s="494"/>
      <c r="H48" s="494"/>
      <c r="I48" s="494"/>
      <c r="J48" s="69"/>
    </row>
    <row r="49" spans="1:11" s="74" customFormat="1" ht="24" customHeight="1" x14ac:dyDescent="0.25">
      <c r="A49" s="73"/>
      <c r="B49" s="77"/>
      <c r="C49" s="78" t="s">
        <v>241</v>
      </c>
      <c r="D49" s="495">
        <f>+D13+D23+D32+D43</f>
        <v>25725652</v>
      </c>
      <c r="E49" s="495">
        <f t="shared" ref="E49:I49" si="13">+E13+E23+E32+E43</f>
        <v>104742</v>
      </c>
      <c r="F49" s="495">
        <f t="shared" si="13"/>
        <v>25830394</v>
      </c>
      <c r="G49" s="495">
        <f t="shared" si="13"/>
        <v>22339998</v>
      </c>
      <c r="H49" s="495">
        <f t="shared" si="13"/>
        <v>21920055</v>
      </c>
      <c r="I49" s="495">
        <f t="shared" si="13"/>
        <v>3490396</v>
      </c>
      <c r="J49" s="73"/>
    </row>
    <row r="51" spans="1:11" ht="15.75" x14ac:dyDescent="0.25">
      <c r="D51" s="80" t="str">
        <f>IF(D49=CAdmon!D25," ","ERROR")</f>
        <v xml:space="preserve"> </v>
      </c>
      <c r="E51" s="80" t="str">
        <f>IF(E49=CAdmon!E25," ","ERROR")</f>
        <v xml:space="preserve"> </v>
      </c>
      <c r="F51" s="80" t="str">
        <f>IF(F49=CAdmon!F25," ","ERROR")</f>
        <v xml:space="preserve"> </v>
      </c>
      <c r="G51" s="80" t="str">
        <f>IF(G49=CAdmon!G25," ","ERROR")</f>
        <v xml:space="preserve"> </v>
      </c>
      <c r="H51" s="80" t="str">
        <f>IF(H49=CAdmon!H25," ","ERROR")</f>
        <v xml:space="preserve"> </v>
      </c>
      <c r="I51" s="80" t="str">
        <f>IF(I49=CAdmon!I25," ","ERROR")</f>
        <v xml:space="preserve"> </v>
      </c>
    </row>
    <row r="54" spans="1:11" s="91" customFormat="1" ht="50.1" customHeight="1" x14ac:dyDescent="0.2">
      <c r="B54" s="138"/>
      <c r="C54" s="202"/>
      <c r="E54" s="163"/>
      <c r="F54" s="165"/>
      <c r="G54" s="436"/>
      <c r="H54" s="165"/>
      <c r="I54" s="437"/>
      <c r="J54" s="163"/>
      <c r="K54" s="163"/>
    </row>
    <row r="55" spans="1:11" s="91" customFormat="1" ht="14.1" customHeight="1" x14ac:dyDescent="0.2">
      <c r="B55" s="170"/>
      <c r="C55" s="432" t="s">
        <v>440</v>
      </c>
      <c r="E55" s="163"/>
      <c r="F55" s="534" t="s">
        <v>442</v>
      </c>
      <c r="G55" s="534"/>
      <c r="H55" s="534"/>
      <c r="I55" s="534"/>
      <c r="J55" s="139"/>
      <c r="K55" s="163"/>
    </row>
    <row r="56" spans="1:11" s="91" customFormat="1" ht="14.1" customHeight="1" x14ac:dyDescent="0.2">
      <c r="B56" s="171"/>
      <c r="C56" s="431" t="s">
        <v>441</v>
      </c>
      <c r="E56" s="172"/>
      <c r="F56" s="529" t="s">
        <v>443</v>
      </c>
      <c r="G56" s="529"/>
      <c r="H56" s="529"/>
      <c r="I56" s="529"/>
      <c r="J56" s="139"/>
      <c r="K56" s="163"/>
    </row>
  </sheetData>
  <customSheetViews>
    <customSheetView guid="{2BFC04E4-446F-4A40-A01A-17DCDED4E58E}" showGridLines="0" fitToPage="1">
      <selection activeCell="H39" sqref="H39"/>
      <pageMargins left="0.7" right="0.7" top="0.75" bottom="0.75" header="0.3" footer="0.3"/>
      <pageSetup scale="69" orientation="landscape" r:id="rId1"/>
    </customSheetView>
    <customSheetView guid="{34D32569-C70B-4FDD-AF65-5379A2EF3AC8}" showGridLines="0" fitToPage="1">
      <pageMargins left="0.7" right="0.7" top="0.75" bottom="0.75" header="0.3" footer="0.3"/>
      <pageSetup scale="69" orientation="landscape" r:id="rId2"/>
    </customSheetView>
  </customSheetViews>
  <mergeCells count="15">
    <mergeCell ref="F56:I56"/>
    <mergeCell ref="F55:I55"/>
    <mergeCell ref="B13:C13"/>
    <mergeCell ref="B23:C23"/>
    <mergeCell ref="B32:C32"/>
    <mergeCell ref="B43:C43"/>
    <mergeCell ref="B9:C11"/>
    <mergeCell ref="D9:H9"/>
    <mergeCell ref="I9:I10"/>
    <mergeCell ref="B6:I6"/>
    <mergeCell ref="B2:I2"/>
    <mergeCell ref="B3:I3"/>
    <mergeCell ref="B4:I4"/>
    <mergeCell ref="B5:I5"/>
    <mergeCell ref="B7:I7"/>
  </mergeCells>
  <pageMargins left="0.23622047244094491" right="0.23622047244094491" top="0.15748031496062992" bottom="0.15748031496062992" header="0" footer="0"/>
  <pageSetup scale="70" orientation="landscape" r:id="rId3"/>
  <ignoredErrors>
    <ignoredError sqref="F23:F30 F32:F41 F43:F47" formula="1"/>
  </ignoredError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"/>
  <sheetViews>
    <sheetView showGridLines="0" workbookViewId="0">
      <selection activeCell="B21" sqref="B21:I21"/>
    </sheetView>
  </sheetViews>
  <sheetFormatPr baseColWidth="10" defaultRowHeight="14.25" x14ac:dyDescent="0.2"/>
  <cols>
    <col min="1" max="1" width="3" style="89" customWidth="1"/>
    <col min="2" max="2" width="18.5703125" style="89" customWidth="1"/>
    <col min="3" max="3" width="19" style="89" customWidth="1"/>
    <col min="4" max="7" width="11.42578125" style="89"/>
    <col min="8" max="8" width="13.42578125" style="89" customWidth="1"/>
    <col min="9" max="9" width="10" style="89" customWidth="1"/>
    <col min="10" max="10" width="3" style="89" customWidth="1"/>
    <col min="11" max="16384" width="11.42578125" style="89"/>
  </cols>
  <sheetData>
    <row r="1" spans="1:10" x14ac:dyDescent="0.2">
      <c r="A1" s="88"/>
      <c r="B1" s="615" t="s">
        <v>407</v>
      </c>
      <c r="C1" s="616"/>
      <c r="D1" s="616"/>
      <c r="E1" s="616"/>
      <c r="F1" s="616"/>
      <c r="G1" s="616"/>
      <c r="H1" s="616"/>
      <c r="I1" s="617"/>
      <c r="J1" s="88"/>
    </row>
    <row r="2" spans="1:10" x14ac:dyDescent="0.2">
      <c r="A2" s="88"/>
      <c r="B2" s="618" t="s">
        <v>180</v>
      </c>
      <c r="C2" s="619"/>
      <c r="D2" s="619"/>
      <c r="E2" s="619"/>
      <c r="F2" s="619"/>
      <c r="G2" s="619"/>
      <c r="H2" s="619"/>
      <c r="I2" s="620"/>
      <c r="J2" s="88"/>
    </row>
    <row r="3" spans="1:10" x14ac:dyDescent="0.2">
      <c r="A3" s="88"/>
      <c r="B3" s="618" t="s">
        <v>408</v>
      </c>
      <c r="C3" s="619"/>
      <c r="D3" s="619"/>
      <c r="E3" s="619"/>
      <c r="F3" s="619"/>
      <c r="G3" s="619"/>
      <c r="H3" s="619"/>
      <c r="I3" s="620"/>
      <c r="J3" s="88"/>
    </row>
    <row r="4" spans="1:10" x14ac:dyDescent="0.2">
      <c r="A4" s="88"/>
      <c r="B4" s="618" t="s">
        <v>1</v>
      </c>
      <c r="C4" s="619"/>
      <c r="D4" s="619"/>
      <c r="E4" s="619"/>
      <c r="F4" s="619"/>
      <c r="G4" s="619"/>
      <c r="H4" s="619"/>
      <c r="I4" s="620"/>
      <c r="J4" s="88"/>
    </row>
    <row r="5" spans="1:10" x14ac:dyDescent="0.2">
      <c r="A5" s="88"/>
      <c r="B5" s="621" t="s">
        <v>439</v>
      </c>
      <c r="C5" s="622"/>
      <c r="D5" s="622"/>
      <c r="E5" s="622"/>
      <c r="F5" s="622"/>
      <c r="G5" s="622"/>
      <c r="H5" s="622"/>
      <c r="I5" s="623"/>
      <c r="J5" s="88"/>
    </row>
    <row r="6" spans="1:10" x14ac:dyDescent="0.2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 x14ac:dyDescent="0.2">
      <c r="A7" s="88"/>
      <c r="B7" s="646" t="s">
        <v>328</v>
      </c>
      <c r="C7" s="646"/>
      <c r="D7" s="646" t="s">
        <v>329</v>
      </c>
      <c r="E7" s="646"/>
      <c r="F7" s="646" t="s">
        <v>330</v>
      </c>
      <c r="G7" s="646"/>
      <c r="H7" s="646" t="s">
        <v>331</v>
      </c>
      <c r="I7" s="646"/>
      <c r="J7" s="88"/>
    </row>
    <row r="8" spans="1:10" x14ac:dyDescent="0.2">
      <c r="A8" s="88"/>
      <c r="B8" s="646"/>
      <c r="C8" s="646"/>
      <c r="D8" s="646" t="s">
        <v>332</v>
      </c>
      <c r="E8" s="646"/>
      <c r="F8" s="646" t="s">
        <v>333</v>
      </c>
      <c r="G8" s="646"/>
      <c r="H8" s="646" t="s">
        <v>334</v>
      </c>
      <c r="I8" s="646"/>
      <c r="J8" s="88"/>
    </row>
    <row r="9" spans="1:10" x14ac:dyDescent="0.2">
      <c r="A9" s="88"/>
      <c r="B9" s="643" t="s">
        <v>335</v>
      </c>
      <c r="C9" s="644"/>
      <c r="D9" s="644"/>
      <c r="E9" s="644"/>
      <c r="F9" s="644"/>
      <c r="G9" s="644"/>
      <c r="H9" s="644"/>
      <c r="I9" s="645"/>
      <c r="J9" s="88"/>
    </row>
    <row r="10" spans="1:10" x14ac:dyDescent="0.2">
      <c r="A10" s="88"/>
      <c r="B10" s="637"/>
      <c r="C10" s="637"/>
      <c r="D10" s="637"/>
      <c r="E10" s="637"/>
      <c r="F10" s="637"/>
      <c r="G10" s="637"/>
      <c r="H10" s="641">
        <f>+D10-F10</f>
        <v>0</v>
      </c>
      <c r="I10" s="642"/>
      <c r="J10" s="88"/>
    </row>
    <row r="11" spans="1:10" x14ac:dyDescent="0.2">
      <c r="A11" s="88"/>
      <c r="B11" s="637"/>
      <c r="C11" s="637"/>
      <c r="D11" s="638"/>
      <c r="E11" s="638"/>
      <c r="F11" s="638"/>
      <c r="G11" s="638"/>
      <c r="H11" s="641">
        <f t="shared" ref="H11:H19" si="0">+D11-F11</f>
        <v>0</v>
      </c>
      <c r="I11" s="642"/>
      <c r="J11" s="88"/>
    </row>
    <row r="12" spans="1:10" x14ac:dyDescent="0.2">
      <c r="A12" s="88"/>
      <c r="B12" s="637"/>
      <c r="C12" s="637"/>
      <c r="D12" s="638"/>
      <c r="E12" s="638"/>
      <c r="F12" s="638"/>
      <c r="G12" s="638"/>
      <c r="H12" s="641">
        <f t="shared" si="0"/>
        <v>0</v>
      </c>
      <c r="I12" s="642"/>
      <c r="J12" s="88"/>
    </row>
    <row r="13" spans="1:10" x14ac:dyDescent="0.2">
      <c r="A13" s="88"/>
      <c r="B13" s="637"/>
      <c r="C13" s="637"/>
      <c r="D13" s="638"/>
      <c r="E13" s="638"/>
      <c r="F13" s="638"/>
      <c r="G13" s="638"/>
      <c r="H13" s="641">
        <f t="shared" si="0"/>
        <v>0</v>
      </c>
      <c r="I13" s="642"/>
      <c r="J13" s="88"/>
    </row>
    <row r="14" spans="1:10" x14ac:dyDescent="0.2">
      <c r="A14" s="88"/>
      <c r="B14" s="637"/>
      <c r="C14" s="637"/>
      <c r="D14" s="638"/>
      <c r="E14" s="638"/>
      <c r="F14" s="638"/>
      <c r="G14" s="638"/>
      <c r="H14" s="641">
        <f t="shared" si="0"/>
        <v>0</v>
      </c>
      <c r="I14" s="642"/>
      <c r="J14" s="88"/>
    </row>
    <row r="15" spans="1:10" x14ac:dyDescent="0.2">
      <c r="A15" s="88"/>
      <c r="B15" s="637"/>
      <c r="C15" s="637"/>
      <c r="D15" s="638"/>
      <c r="E15" s="638"/>
      <c r="F15" s="638"/>
      <c r="G15" s="638"/>
      <c r="H15" s="641">
        <f t="shared" si="0"/>
        <v>0</v>
      </c>
      <c r="I15" s="642"/>
      <c r="J15" s="88"/>
    </row>
    <row r="16" spans="1:10" x14ac:dyDescent="0.2">
      <c r="A16" s="88"/>
      <c r="B16" s="637"/>
      <c r="C16" s="637"/>
      <c r="D16" s="638"/>
      <c r="E16" s="638"/>
      <c r="F16" s="638"/>
      <c r="G16" s="638"/>
      <c r="H16" s="641">
        <f t="shared" si="0"/>
        <v>0</v>
      </c>
      <c r="I16" s="642"/>
      <c r="J16" s="88"/>
    </row>
    <row r="17" spans="1:10" x14ac:dyDescent="0.2">
      <c r="A17" s="88"/>
      <c r="B17" s="637"/>
      <c r="C17" s="637"/>
      <c r="D17" s="638"/>
      <c r="E17" s="638"/>
      <c r="F17" s="638"/>
      <c r="G17" s="638"/>
      <c r="H17" s="641">
        <f t="shared" si="0"/>
        <v>0</v>
      </c>
      <c r="I17" s="642"/>
      <c r="J17" s="88"/>
    </row>
    <row r="18" spans="1:10" x14ac:dyDescent="0.2">
      <c r="A18" s="88"/>
      <c r="B18" s="637"/>
      <c r="C18" s="637"/>
      <c r="D18" s="638"/>
      <c r="E18" s="638"/>
      <c r="F18" s="638"/>
      <c r="G18" s="638"/>
      <c r="H18" s="641">
        <f t="shared" si="0"/>
        <v>0</v>
      </c>
      <c r="I18" s="642"/>
      <c r="J18" s="88"/>
    </row>
    <row r="19" spans="1:10" x14ac:dyDescent="0.2">
      <c r="A19" s="88"/>
      <c r="B19" s="637" t="s">
        <v>336</v>
      </c>
      <c r="C19" s="637"/>
      <c r="D19" s="638">
        <f>SUM(D10:E18)</f>
        <v>0</v>
      </c>
      <c r="E19" s="638"/>
      <c r="F19" s="638">
        <f>SUM(F10:G18)</f>
        <v>0</v>
      </c>
      <c r="G19" s="638"/>
      <c r="H19" s="641">
        <f t="shared" si="0"/>
        <v>0</v>
      </c>
      <c r="I19" s="642"/>
      <c r="J19" s="88"/>
    </row>
    <row r="20" spans="1:10" x14ac:dyDescent="0.2">
      <c r="A20" s="88"/>
      <c r="B20" s="637"/>
      <c r="C20" s="637"/>
      <c r="D20" s="637"/>
      <c r="E20" s="637"/>
      <c r="F20" s="637"/>
      <c r="G20" s="637"/>
      <c r="H20" s="637"/>
      <c r="I20" s="637"/>
      <c r="J20" s="88"/>
    </row>
    <row r="21" spans="1:10" x14ac:dyDescent="0.2">
      <c r="A21" s="88"/>
      <c r="B21" s="643" t="s">
        <v>337</v>
      </c>
      <c r="C21" s="644"/>
      <c r="D21" s="644"/>
      <c r="E21" s="644"/>
      <c r="F21" s="644"/>
      <c r="G21" s="644"/>
      <c r="H21" s="644"/>
      <c r="I21" s="645"/>
      <c r="J21" s="88"/>
    </row>
    <row r="22" spans="1:10" x14ac:dyDescent="0.2">
      <c r="A22" s="88"/>
      <c r="B22" s="637"/>
      <c r="C22" s="637"/>
      <c r="D22" s="637"/>
      <c r="E22" s="637"/>
      <c r="F22" s="637"/>
      <c r="G22" s="637"/>
      <c r="H22" s="637"/>
      <c r="I22" s="637"/>
      <c r="J22" s="88"/>
    </row>
    <row r="23" spans="1:10" x14ac:dyDescent="0.2">
      <c r="A23" s="88"/>
      <c r="B23" s="637"/>
      <c r="C23" s="637"/>
      <c r="D23" s="638"/>
      <c r="E23" s="638"/>
      <c r="F23" s="638"/>
      <c r="G23" s="638"/>
      <c r="H23" s="641">
        <f>+D23-F23</f>
        <v>0</v>
      </c>
      <c r="I23" s="642"/>
      <c r="J23" s="88"/>
    </row>
    <row r="24" spans="1:10" x14ac:dyDescent="0.2">
      <c r="A24" s="88"/>
      <c r="B24" s="637"/>
      <c r="C24" s="637"/>
      <c r="D24" s="638"/>
      <c r="E24" s="638"/>
      <c r="F24" s="638"/>
      <c r="G24" s="638"/>
      <c r="H24" s="641">
        <f>+D24-F24</f>
        <v>0</v>
      </c>
      <c r="I24" s="642"/>
      <c r="J24" s="88"/>
    </row>
    <row r="25" spans="1:10" x14ac:dyDescent="0.2">
      <c r="A25" s="88"/>
      <c r="B25" s="637"/>
      <c r="C25" s="637"/>
      <c r="D25" s="638"/>
      <c r="E25" s="638"/>
      <c r="F25" s="638"/>
      <c r="G25" s="638"/>
      <c r="H25" s="641">
        <f t="shared" ref="H25:H30" si="1">+D25-F25</f>
        <v>0</v>
      </c>
      <c r="I25" s="642"/>
      <c r="J25" s="88"/>
    </row>
    <row r="26" spans="1:10" x14ac:dyDescent="0.2">
      <c r="A26" s="88"/>
      <c r="B26" s="637"/>
      <c r="C26" s="637"/>
      <c r="D26" s="638"/>
      <c r="E26" s="638"/>
      <c r="F26" s="638"/>
      <c r="G26" s="638"/>
      <c r="H26" s="641">
        <f t="shared" si="1"/>
        <v>0</v>
      </c>
      <c r="I26" s="642"/>
      <c r="J26" s="88"/>
    </row>
    <row r="27" spans="1:10" x14ac:dyDescent="0.2">
      <c r="A27" s="88"/>
      <c r="B27" s="637"/>
      <c r="C27" s="637"/>
      <c r="D27" s="638"/>
      <c r="E27" s="638"/>
      <c r="F27" s="638"/>
      <c r="G27" s="638"/>
      <c r="H27" s="641">
        <f t="shared" si="1"/>
        <v>0</v>
      </c>
      <c r="I27" s="642"/>
      <c r="J27" s="88"/>
    </row>
    <row r="28" spans="1:10" x14ac:dyDescent="0.2">
      <c r="A28" s="88"/>
      <c r="B28" s="637"/>
      <c r="C28" s="637"/>
      <c r="D28" s="638"/>
      <c r="E28" s="638"/>
      <c r="F28" s="638"/>
      <c r="G28" s="638"/>
      <c r="H28" s="641">
        <f t="shared" si="1"/>
        <v>0</v>
      </c>
      <c r="I28" s="642"/>
      <c r="J28" s="88"/>
    </row>
    <row r="29" spans="1:10" x14ac:dyDescent="0.2">
      <c r="A29" s="88"/>
      <c r="B29" s="637"/>
      <c r="C29" s="637"/>
      <c r="D29" s="638"/>
      <c r="E29" s="638"/>
      <c r="F29" s="638"/>
      <c r="G29" s="638"/>
      <c r="H29" s="641">
        <f t="shared" si="1"/>
        <v>0</v>
      </c>
      <c r="I29" s="642"/>
      <c r="J29" s="88"/>
    </row>
    <row r="30" spans="1:10" x14ac:dyDescent="0.2">
      <c r="A30" s="88"/>
      <c r="B30" s="637"/>
      <c r="C30" s="637"/>
      <c r="D30" s="638"/>
      <c r="E30" s="638"/>
      <c r="F30" s="638"/>
      <c r="G30" s="638"/>
      <c r="H30" s="641">
        <f t="shared" si="1"/>
        <v>0</v>
      </c>
      <c r="I30" s="642"/>
      <c r="J30" s="88"/>
    </row>
    <row r="31" spans="1:10" x14ac:dyDescent="0.2">
      <c r="A31" s="88"/>
      <c r="B31" s="637" t="s">
        <v>338</v>
      </c>
      <c r="C31" s="637"/>
      <c r="D31" s="638">
        <f>SUM(D22:E30)</f>
        <v>0</v>
      </c>
      <c r="E31" s="638"/>
      <c r="F31" s="638">
        <f>SUM(F22:G30)</f>
        <v>0</v>
      </c>
      <c r="G31" s="638"/>
      <c r="H31" s="638">
        <f>+D31-F31</f>
        <v>0</v>
      </c>
      <c r="I31" s="638"/>
      <c r="J31" s="88"/>
    </row>
    <row r="32" spans="1:10" x14ac:dyDescent="0.2">
      <c r="A32" s="88"/>
      <c r="B32" s="637"/>
      <c r="C32" s="637"/>
      <c r="D32" s="638"/>
      <c r="E32" s="638"/>
      <c r="F32" s="638"/>
      <c r="G32" s="638"/>
      <c r="H32" s="638"/>
      <c r="I32" s="638"/>
      <c r="J32" s="88"/>
    </row>
    <row r="33" spans="1:11" x14ac:dyDescent="0.2">
      <c r="A33" s="88"/>
      <c r="B33" s="639" t="s">
        <v>137</v>
      </c>
      <c r="C33" s="640"/>
      <c r="D33" s="641">
        <f>+D19+D31</f>
        <v>0</v>
      </c>
      <c r="E33" s="642"/>
      <c r="F33" s="641">
        <f>+F19+F31</f>
        <v>0</v>
      </c>
      <c r="G33" s="642"/>
      <c r="H33" s="641">
        <f>+H19+H31</f>
        <v>0</v>
      </c>
      <c r="I33" s="642"/>
      <c r="J33" s="88"/>
    </row>
    <row r="34" spans="1:11" x14ac:dyDescent="0.2">
      <c r="A34" s="88"/>
      <c r="B34" s="88"/>
      <c r="C34" s="88"/>
      <c r="D34" s="88"/>
      <c r="E34" s="88"/>
      <c r="F34" s="88"/>
      <c r="G34" s="88"/>
      <c r="H34" s="88"/>
      <c r="I34" s="88"/>
      <c r="J34" s="88"/>
    </row>
    <row r="37" spans="1:11" s="91" customFormat="1" ht="50.1" customHeight="1" x14ac:dyDescent="0.2">
      <c r="B37" s="166"/>
      <c r="C37" s="202"/>
      <c r="D37" s="165"/>
      <c r="E37" s="163"/>
      <c r="F37" s="168"/>
      <c r="G37" s="165"/>
      <c r="H37" s="436"/>
      <c r="I37" s="437"/>
      <c r="J37" s="163"/>
      <c r="K37" s="163"/>
    </row>
    <row r="38" spans="1:11" s="91" customFormat="1" ht="14.1" customHeight="1" x14ac:dyDescent="0.2">
      <c r="B38" s="170"/>
      <c r="C38" s="432" t="s">
        <v>440</v>
      </c>
      <c r="E38" s="163"/>
      <c r="F38" s="534" t="s">
        <v>442</v>
      </c>
      <c r="G38" s="534"/>
      <c r="H38" s="534"/>
      <c r="I38" s="534"/>
      <c r="J38" s="139"/>
      <c r="K38" s="163"/>
    </row>
    <row r="39" spans="1:11" s="91" customFormat="1" ht="14.1" customHeight="1" x14ac:dyDescent="0.2">
      <c r="B39" s="171"/>
      <c r="C39" s="431" t="s">
        <v>441</v>
      </c>
      <c r="E39" s="172"/>
      <c r="F39" s="529" t="s">
        <v>443</v>
      </c>
      <c r="G39" s="529"/>
      <c r="H39" s="529"/>
      <c r="I39" s="529"/>
      <c r="J39" s="139"/>
      <c r="K39" s="163"/>
    </row>
  </sheetData>
  <customSheetViews>
    <customSheetView guid="{2BFC04E4-446F-4A40-A01A-17DCDED4E58E}" showGridLines="0">
      <selection activeCell="M15" sqref="M15"/>
      <pageMargins left="0.7" right="0.7" top="0.75" bottom="0.75" header="0.3" footer="0.3"/>
      <pageSetup orientation="landscape" r:id="rId1"/>
    </customSheetView>
    <customSheetView guid="{34D32569-C70B-4FDD-AF65-5379A2EF3AC8}" showGridLines="0">
      <pageMargins left="0.7" right="0.7" top="0.75" bottom="0.75" header="0.3" footer="0.3"/>
      <pageSetup orientation="landscape" r:id="rId2"/>
    </customSheetView>
  </customSheetViews>
  <mergeCells count="109">
    <mergeCell ref="F39:I39"/>
    <mergeCell ref="F38:I38"/>
    <mergeCell ref="B1:I1"/>
    <mergeCell ref="B2:I2"/>
    <mergeCell ref="B3:I3"/>
    <mergeCell ref="B5:I5"/>
    <mergeCell ref="B7:C7"/>
    <mergeCell ref="D7:E7"/>
    <mergeCell ref="F7:G7"/>
    <mergeCell ref="H7:I7"/>
    <mergeCell ref="B11:C11"/>
    <mergeCell ref="D11:E11"/>
    <mergeCell ref="F11:G11"/>
    <mergeCell ref="H11:I11"/>
    <mergeCell ref="B4:I4"/>
    <mergeCell ref="B12:C12"/>
    <mergeCell ref="D12:E12"/>
    <mergeCell ref="F12:G12"/>
    <mergeCell ref="H12:I12"/>
    <mergeCell ref="B8:C8"/>
    <mergeCell ref="D8:E8"/>
    <mergeCell ref="F8:G8"/>
    <mergeCell ref="H8:I8"/>
    <mergeCell ref="B9:I9"/>
    <mergeCell ref="B10:C10"/>
    <mergeCell ref="D10:E10"/>
    <mergeCell ref="F10:G10"/>
    <mergeCell ref="H10:I10"/>
    <mergeCell ref="B15:C15"/>
    <mergeCell ref="D15:E15"/>
    <mergeCell ref="F15:G15"/>
    <mergeCell ref="H15:I15"/>
    <mergeCell ref="B16:C16"/>
    <mergeCell ref="D16:E16"/>
    <mergeCell ref="F16:G16"/>
    <mergeCell ref="H16:I16"/>
    <mergeCell ref="B13:C13"/>
    <mergeCell ref="D13:E13"/>
    <mergeCell ref="F13:G13"/>
    <mergeCell ref="H13:I13"/>
    <mergeCell ref="B14:C14"/>
    <mergeCell ref="D14:E14"/>
    <mergeCell ref="F14:G14"/>
    <mergeCell ref="H14:I14"/>
    <mergeCell ref="B19:C19"/>
    <mergeCell ref="D19:E19"/>
    <mergeCell ref="F19:G19"/>
    <mergeCell ref="H19:I19"/>
    <mergeCell ref="B20:C20"/>
    <mergeCell ref="D20:E20"/>
    <mergeCell ref="F20:G20"/>
    <mergeCell ref="H20:I20"/>
    <mergeCell ref="B17:C17"/>
    <mergeCell ref="D17:E17"/>
    <mergeCell ref="F17:G17"/>
    <mergeCell ref="H17:I17"/>
    <mergeCell ref="B18:C18"/>
    <mergeCell ref="D18:E18"/>
    <mergeCell ref="F18:G18"/>
    <mergeCell ref="H18:I18"/>
    <mergeCell ref="B24:C24"/>
    <mergeCell ref="D24:E24"/>
    <mergeCell ref="F24:G24"/>
    <mergeCell ref="H24:I24"/>
    <mergeCell ref="B25:C25"/>
    <mergeCell ref="D25:E25"/>
    <mergeCell ref="F25:G25"/>
    <mergeCell ref="H25:I25"/>
    <mergeCell ref="B21:I21"/>
    <mergeCell ref="B22:C22"/>
    <mergeCell ref="D22:E22"/>
    <mergeCell ref="F22:G22"/>
    <mergeCell ref="H22:I22"/>
    <mergeCell ref="B23:C23"/>
    <mergeCell ref="D23:E23"/>
    <mergeCell ref="F23:G23"/>
    <mergeCell ref="H23:I23"/>
    <mergeCell ref="B28:C28"/>
    <mergeCell ref="D28:E28"/>
    <mergeCell ref="F28:G28"/>
    <mergeCell ref="H28:I28"/>
    <mergeCell ref="B29:C29"/>
    <mergeCell ref="D29:E29"/>
    <mergeCell ref="F29:G29"/>
    <mergeCell ref="H29:I29"/>
    <mergeCell ref="B26:C26"/>
    <mergeCell ref="D26:E26"/>
    <mergeCell ref="F26:G26"/>
    <mergeCell ref="H26:I26"/>
    <mergeCell ref="B27:C27"/>
    <mergeCell ref="D27:E27"/>
    <mergeCell ref="F27:G27"/>
    <mergeCell ref="H27:I27"/>
    <mergeCell ref="B32:C32"/>
    <mergeCell ref="D32:E32"/>
    <mergeCell ref="F32:G32"/>
    <mergeCell ref="H32:I32"/>
    <mergeCell ref="B33:C33"/>
    <mergeCell ref="D33:E33"/>
    <mergeCell ref="F33:G33"/>
    <mergeCell ref="H33:I33"/>
    <mergeCell ref="B30:C30"/>
    <mergeCell ref="D30:E30"/>
    <mergeCell ref="F30:G30"/>
    <mergeCell ref="H30:I30"/>
    <mergeCell ref="B31:C31"/>
    <mergeCell ref="D31:E31"/>
    <mergeCell ref="F31:G31"/>
    <mergeCell ref="H31:I31"/>
  </mergeCells>
  <pageMargins left="0.25" right="0.25" top="0.75" bottom="0.75" header="0.3" footer="0.3"/>
  <pageSetup scale="88" orientation="landscape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workbookViewId="0">
      <selection activeCell="I12" sqref="I12"/>
    </sheetView>
  </sheetViews>
  <sheetFormatPr baseColWidth="10" defaultRowHeight="11.25" x14ac:dyDescent="0.2"/>
  <cols>
    <col min="1" max="1" width="41.140625" style="17" customWidth="1"/>
    <col min="2" max="2" width="28.85546875" style="17" customWidth="1"/>
    <col min="3" max="3" width="32" style="17" customWidth="1"/>
    <col min="4" max="16384" width="11.42578125" style="17"/>
  </cols>
  <sheetData>
    <row r="1" spans="1:3" x14ac:dyDescent="0.2">
      <c r="A1" s="615" t="s">
        <v>407</v>
      </c>
      <c r="B1" s="616"/>
      <c r="C1" s="617"/>
    </row>
    <row r="2" spans="1:3" x14ac:dyDescent="0.2">
      <c r="A2" s="618" t="s">
        <v>339</v>
      </c>
      <c r="B2" s="619"/>
      <c r="C2" s="620"/>
    </row>
    <row r="3" spans="1:3" x14ac:dyDescent="0.2">
      <c r="A3" s="618" t="s">
        <v>408</v>
      </c>
      <c r="B3" s="619"/>
      <c r="C3" s="620"/>
    </row>
    <row r="4" spans="1:3" x14ac:dyDescent="0.2">
      <c r="A4" s="618" t="s">
        <v>1</v>
      </c>
      <c r="B4" s="619"/>
      <c r="C4" s="620"/>
    </row>
    <row r="5" spans="1:3" x14ac:dyDescent="0.2">
      <c r="A5" s="621" t="s">
        <v>439</v>
      </c>
      <c r="B5" s="622"/>
      <c r="C5" s="623"/>
    </row>
    <row r="6" spans="1:3" x14ac:dyDescent="0.2">
      <c r="A6" s="16"/>
      <c r="B6" s="16"/>
    </row>
    <row r="7" spans="1:3" x14ac:dyDescent="0.2">
      <c r="A7" s="353" t="s">
        <v>328</v>
      </c>
      <c r="B7" s="353" t="s">
        <v>211</v>
      </c>
      <c r="C7" s="353" t="s">
        <v>238</v>
      </c>
    </row>
    <row r="8" spans="1:3" x14ac:dyDescent="0.2">
      <c r="A8" s="647" t="s">
        <v>335</v>
      </c>
      <c r="B8" s="648"/>
      <c r="C8" s="649"/>
    </row>
    <row r="9" spans="1:3" x14ac:dyDescent="0.2">
      <c r="A9" s="92"/>
      <c r="B9" s="92"/>
      <c r="C9" s="93"/>
    </row>
    <row r="10" spans="1:3" x14ac:dyDescent="0.2">
      <c r="A10" s="92"/>
      <c r="B10" s="92"/>
      <c r="C10" s="93"/>
    </row>
    <row r="11" spans="1:3" x14ac:dyDescent="0.2">
      <c r="A11" s="92"/>
      <c r="B11" s="92"/>
      <c r="C11" s="93"/>
    </row>
    <row r="12" spans="1:3" x14ac:dyDescent="0.2">
      <c r="A12" s="92"/>
      <c r="B12" s="92"/>
      <c r="C12" s="93"/>
    </row>
    <row r="13" spans="1:3" x14ac:dyDescent="0.2">
      <c r="A13" s="92"/>
      <c r="B13" s="92"/>
      <c r="C13" s="93"/>
    </row>
    <row r="14" spans="1:3" x14ac:dyDescent="0.2">
      <c r="A14" s="92"/>
      <c r="B14" s="92"/>
      <c r="C14" s="93"/>
    </row>
    <row r="15" spans="1:3" x14ac:dyDescent="0.2">
      <c r="A15" s="92"/>
      <c r="B15" s="92"/>
      <c r="C15" s="93"/>
    </row>
    <row r="16" spans="1:3" x14ac:dyDescent="0.2">
      <c r="A16" s="92"/>
      <c r="B16" s="92"/>
      <c r="C16" s="93"/>
    </row>
    <row r="17" spans="1:3" x14ac:dyDescent="0.2">
      <c r="A17" s="92"/>
      <c r="B17" s="92"/>
      <c r="C17" s="93"/>
    </row>
    <row r="18" spans="1:3" x14ac:dyDescent="0.2">
      <c r="A18" s="92"/>
      <c r="B18" s="92"/>
      <c r="C18" s="93"/>
    </row>
    <row r="19" spans="1:3" x14ac:dyDescent="0.2">
      <c r="A19" s="94" t="s">
        <v>340</v>
      </c>
      <c r="B19" s="92">
        <f>SUM(B9:B18)</f>
        <v>0</v>
      </c>
      <c r="C19" s="92">
        <f>SUM(C9:C18)</f>
        <v>0</v>
      </c>
    </row>
    <row r="20" spans="1:3" x14ac:dyDescent="0.2">
      <c r="A20" s="92"/>
      <c r="B20" s="92"/>
      <c r="C20" s="93"/>
    </row>
    <row r="21" spans="1:3" x14ac:dyDescent="0.2">
      <c r="A21" s="647" t="s">
        <v>337</v>
      </c>
      <c r="B21" s="648"/>
      <c r="C21" s="649"/>
    </row>
    <row r="22" spans="1:3" x14ac:dyDescent="0.2">
      <c r="A22" s="92"/>
      <c r="B22" s="92"/>
      <c r="C22" s="93"/>
    </row>
    <row r="23" spans="1:3" x14ac:dyDescent="0.2">
      <c r="A23" s="92"/>
      <c r="B23" s="92"/>
      <c r="C23" s="93"/>
    </row>
    <row r="24" spans="1:3" x14ac:dyDescent="0.2">
      <c r="A24" s="92"/>
      <c r="B24" s="92"/>
      <c r="C24" s="93"/>
    </row>
    <row r="25" spans="1:3" x14ac:dyDescent="0.2">
      <c r="A25" s="92"/>
      <c r="B25" s="92"/>
      <c r="C25" s="93"/>
    </row>
    <row r="26" spans="1:3" x14ac:dyDescent="0.2">
      <c r="A26" s="92"/>
      <c r="B26" s="92"/>
      <c r="C26" s="93"/>
    </row>
    <row r="27" spans="1:3" x14ac:dyDescent="0.2">
      <c r="A27" s="92"/>
      <c r="B27" s="92"/>
      <c r="C27" s="93"/>
    </row>
    <row r="28" spans="1:3" x14ac:dyDescent="0.2">
      <c r="A28" s="92"/>
      <c r="B28" s="92"/>
      <c r="C28" s="93"/>
    </row>
    <row r="29" spans="1:3" x14ac:dyDescent="0.2">
      <c r="A29" s="92"/>
      <c r="B29" s="92"/>
      <c r="C29" s="93"/>
    </row>
    <row r="30" spans="1:3" x14ac:dyDescent="0.2">
      <c r="A30" s="92"/>
      <c r="B30" s="92"/>
      <c r="C30" s="93"/>
    </row>
    <row r="31" spans="1:3" x14ac:dyDescent="0.2">
      <c r="A31" s="92"/>
      <c r="B31" s="92"/>
      <c r="C31" s="93"/>
    </row>
    <row r="32" spans="1:3" x14ac:dyDescent="0.2">
      <c r="A32" s="92"/>
      <c r="B32" s="92"/>
      <c r="C32" s="93"/>
    </row>
    <row r="33" spans="1:11" x14ac:dyDescent="0.2">
      <c r="A33" s="92"/>
      <c r="B33" s="92"/>
      <c r="C33" s="93"/>
    </row>
    <row r="34" spans="1:11" x14ac:dyDescent="0.2">
      <c r="A34" s="94" t="s">
        <v>341</v>
      </c>
      <c r="B34" s="92">
        <f>SUM(B22:B33)</f>
        <v>0</v>
      </c>
      <c r="C34" s="92">
        <f>SUM(C22:C33)</f>
        <v>0</v>
      </c>
    </row>
    <row r="35" spans="1:11" x14ac:dyDescent="0.2">
      <c r="A35" s="92"/>
      <c r="B35" s="92"/>
      <c r="C35" s="93"/>
    </row>
    <row r="36" spans="1:11" x14ac:dyDescent="0.2">
      <c r="A36" s="94" t="s">
        <v>137</v>
      </c>
      <c r="B36" s="95">
        <f>+B19+B34</f>
        <v>0</v>
      </c>
      <c r="C36" s="95">
        <f>+C19+C34</f>
        <v>0</v>
      </c>
    </row>
    <row r="39" spans="1:11" s="91" customFormat="1" ht="50.1" customHeight="1" x14ac:dyDescent="0.2">
      <c r="A39" s="202"/>
      <c r="B39" s="138"/>
      <c r="C39" s="436"/>
      <c r="E39" s="163"/>
      <c r="F39" s="163"/>
      <c r="I39" s="204"/>
      <c r="J39" s="163"/>
      <c r="K39" s="163"/>
    </row>
    <row r="40" spans="1:11" s="91" customFormat="1" ht="14.1" customHeight="1" x14ac:dyDescent="0.2">
      <c r="A40" s="432" t="s">
        <v>440</v>
      </c>
      <c r="B40" s="170"/>
      <c r="C40" s="435" t="s">
        <v>442</v>
      </c>
      <c r="E40" s="163"/>
      <c r="F40" s="163"/>
      <c r="I40" s="17"/>
      <c r="J40" s="139"/>
      <c r="K40" s="163"/>
    </row>
    <row r="41" spans="1:11" s="91" customFormat="1" ht="14.1" customHeight="1" x14ac:dyDescent="0.2">
      <c r="A41" s="431" t="s">
        <v>441</v>
      </c>
      <c r="B41" s="171"/>
      <c r="C41" s="431" t="s">
        <v>443</v>
      </c>
      <c r="D41" s="124"/>
      <c r="E41" s="172"/>
      <c r="F41" s="172"/>
      <c r="I41" s="17"/>
      <c r="J41" s="139"/>
      <c r="K41" s="163"/>
    </row>
    <row r="42" spans="1:11" ht="12" x14ac:dyDescent="0.2">
      <c r="D42" s="163"/>
    </row>
    <row r="43" spans="1:11" ht="12" x14ac:dyDescent="0.2">
      <c r="D43" s="172"/>
    </row>
  </sheetData>
  <customSheetViews>
    <customSheetView guid="{2BFC04E4-446F-4A40-A01A-17DCDED4E58E}" showGridLines="0">
      <selection activeCell="F26" sqref="F26"/>
      <pageMargins left="0.7" right="0.7" top="0.75" bottom="0.75" header="0.3" footer="0.3"/>
      <pageSetup orientation="landscape" r:id="rId1"/>
    </customSheetView>
    <customSheetView guid="{34D32569-C70B-4FDD-AF65-5379A2EF3AC8}" showGridLines="0">
      <selection sqref="A1:C1"/>
      <pageMargins left="0.7" right="0.7" top="0.75" bottom="0.75" header="0.3" footer="0.3"/>
      <pageSetup orientation="landscape" r:id="rId2"/>
    </customSheetView>
  </customSheetViews>
  <mergeCells count="7">
    <mergeCell ref="A21:C21"/>
    <mergeCell ref="A1:C1"/>
    <mergeCell ref="A2:C2"/>
    <mergeCell ref="A3:C3"/>
    <mergeCell ref="A5:C5"/>
    <mergeCell ref="A8:C8"/>
    <mergeCell ref="A4:C4"/>
  </mergeCells>
  <pageMargins left="0.7" right="0.7" top="0.75" bottom="0.75" header="0.3" footer="0.3"/>
  <pageSetup orientation="landscape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showGridLines="0" topLeftCell="A16" workbookViewId="0">
      <selection activeCell="H18" sqref="H18"/>
    </sheetView>
  </sheetViews>
  <sheetFormatPr baseColWidth="10" defaultRowHeight="15" x14ac:dyDescent="0.25"/>
  <cols>
    <col min="1" max="1" width="1.140625" customWidth="1"/>
    <col min="2" max="2" width="54.7109375" customWidth="1"/>
    <col min="3" max="5" width="11.7109375" bestFit="1" customWidth="1"/>
    <col min="6" max="6" width="4.28515625" style="45" customWidth="1"/>
  </cols>
  <sheetData>
    <row r="1" spans="1:5" x14ac:dyDescent="0.25">
      <c r="A1" s="615" t="s">
        <v>407</v>
      </c>
      <c r="B1" s="616"/>
      <c r="C1" s="616"/>
      <c r="D1" s="616"/>
      <c r="E1" s="617"/>
    </row>
    <row r="2" spans="1:5" x14ac:dyDescent="0.25">
      <c r="A2" s="618" t="s">
        <v>373</v>
      </c>
      <c r="B2" s="619"/>
      <c r="C2" s="619"/>
      <c r="D2" s="619"/>
      <c r="E2" s="620"/>
    </row>
    <row r="3" spans="1:5" x14ac:dyDescent="0.25">
      <c r="A3" s="618" t="s">
        <v>408</v>
      </c>
      <c r="B3" s="619"/>
      <c r="C3" s="619"/>
      <c r="D3" s="619"/>
      <c r="E3" s="620"/>
    </row>
    <row r="4" spans="1:5" x14ac:dyDescent="0.25">
      <c r="A4" s="618" t="s">
        <v>1</v>
      </c>
      <c r="B4" s="619"/>
      <c r="C4" s="619"/>
      <c r="D4" s="619"/>
      <c r="E4" s="620"/>
    </row>
    <row r="5" spans="1:5" x14ac:dyDescent="0.25">
      <c r="A5" s="621" t="s">
        <v>439</v>
      </c>
      <c r="B5" s="622"/>
      <c r="C5" s="622"/>
      <c r="D5" s="622"/>
      <c r="E5" s="623"/>
    </row>
    <row r="6" spans="1:5" ht="6" customHeight="1" x14ac:dyDescent="0.25">
      <c r="A6" s="16"/>
      <c r="B6" s="16"/>
      <c r="C6" s="16"/>
      <c r="D6" s="16"/>
      <c r="E6" s="16"/>
    </row>
    <row r="7" spans="1:5" x14ac:dyDescent="0.25">
      <c r="A7" s="625" t="s">
        <v>76</v>
      </c>
      <c r="B7" s="625"/>
      <c r="C7" s="352" t="s">
        <v>208</v>
      </c>
      <c r="D7" s="352" t="s">
        <v>211</v>
      </c>
      <c r="E7" s="352" t="s">
        <v>374</v>
      </c>
    </row>
    <row r="8" spans="1:5" ht="5.25" customHeight="1" thickBot="1" x14ac:dyDescent="0.3">
      <c r="A8" s="57"/>
      <c r="B8" s="58"/>
      <c r="C8" s="59"/>
      <c r="D8" s="59"/>
      <c r="E8" s="59"/>
    </row>
    <row r="9" spans="1:5" ht="15.75" thickBot="1" x14ac:dyDescent="0.3">
      <c r="A9" s="85"/>
      <c r="B9" s="86" t="s">
        <v>375</v>
      </c>
      <c r="C9" s="496">
        <f>+C10+C11</f>
        <v>15776339</v>
      </c>
      <c r="D9" s="496">
        <f t="shared" ref="D9:E9" si="0">+D10+D11</f>
        <v>17379328</v>
      </c>
      <c r="E9" s="496">
        <f t="shared" si="0"/>
        <v>17379328</v>
      </c>
    </row>
    <row r="10" spans="1:5" x14ac:dyDescent="0.25">
      <c r="A10" s="654" t="s">
        <v>398</v>
      </c>
      <c r="B10" s="655"/>
      <c r="C10" s="497">
        <f>+EAI!E33</f>
        <v>2647142</v>
      </c>
      <c r="D10" s="497">
        <f>+EAI!H33</f>
        <v>4040131</v>
      </c>
      <c r="E10" s="497">
        <f>+EAI!I33</f>
        <v>4040131</v>
      </c>
    </row>
    <row r="11" spans="1:5" x14ac:dyDescent="0.25">
      <c r="A11" s="656" t="s">
        <v>399</v>
      </c>
      <c r="B11" s="657"/>
      <c r="C11" s="498">
        <f>+EAI!E46</f>
        <v>13129197</v>
      </c>
      <c r="D11" s="498">
        <f>+EAI!H46</f>
        <v>13339197</v>
      </c>
      <c r="E11" s="498">
        <f>+EAI!I46</f>
        <v>13339197</v>
      </c>
    </row>
    <row r="12" spans="1:5" ht="6.75" customHeight="1" thickBot="1" x14ac:dyDescent="0.3">
      <c r="A12" s="46"/>
      <c r="B12" s="47"/>
      <c r="C12" s="485"/>
      <c r="D12" s="485"/>
      <c r="E12" s="485"/>
    </row>
    <row r="13" spans="1:5" ht="15.75" thickBot="1" x14ac:dyDescent="0.3">
      <c r="A13" s="87"/>
      <c r="B13" s="86" t="s">
        <v>376</v>
      </c>
      <c r="C13" s="496">
        <f>+C14+C15</f>
        <v>0</v>
      </c>
      <c r="D13" s="496">
        <f t="shared" ref="D13:E13" si="1">+D14+D15</f>
        <v>0</v>
      </c>
      <c r="E13" s="496">
        <f t="shared" si="1"/>
        <v>0</v>
      </c>
    </row>
    <row r="14" spans="1:5" x14ac:dyDescent="0.25">
      <c r="A14" s="658" t="s">
        <v>400</v>
      </c>
      <c r="B14" s="659"/>
      <c r="C14" s="497"/>
      <c r="D14" s="497"/>
      <c r="E14" s="497"/>
    </row>
    <row r="15" spans="1:5" x14ac:dyDescent="0.25">
      <c r="A15" s="656" t="s">
        <v>401</v>
      </c>
      <c r="B15" s="657"/>
      <c r="C15" s="498"/>
      <c r="D15" s="498"/>
      <c r="E15" s="498"/>
    </row>
    <row r="16" spans="1:5" ht="5.25" customHeight="1" thickBot="1" x14ac:dyDescent="0.3">
      <c r="A16" s="61"/>
      <c r="B16" s="60"/>
      <c r="C16" s="485"/>
      <c r="D16" s="485"/>
      <c r="E16" s="485"/>
    </row>
    <row r="17" spans="1:5" ht="15.75" thickBot="1" x14ac:dyDescent="0.3">
      <c r="A17" s="85"/>
      <c r="B17" s="86" t="s">
        <v>377</v>
      </c>
      <c r="C17" s="496">
        <f>+C9-C13</f>
        <v>15776339</v>
      </c>
      <c r="D17" s="496">
        <f t="shared" ref="D17:E17" si="2">+D9-D13</f>
        <v>17379328</v>
      </c>
      <c r="E17" s="496">
        <f t="shared" si="2"/>
        <v>17379328</v>
      </c>
    </row>
    <row r="18" spans="1:5" x14ac:dyDescent="0.25">
      <c r="A18" s="16"/>
      <c r="B18" s="16"/>
      <c r="C18" s="499"/>
      <c r="D18" s="499"/>
      <c r="E18" s="499"/>
    </row>
    <row r="19" spans="1:5" x14ac:dyDescent="0.25">
      <c r="A19" s="625" t="s">
        <v>76</v>
      </c>
      <c r="B19" s="625"/>
      <c r="C19" s="500" t="s">
        <v>208</v>
      </c>
      <c r="D19" s="500" t="s">
        <v>211</v>
      </c>
      <c r="E19" s="500" t="s">
        <v>374</v>
      </c>
    </row>
    <row r="20" spans="1:5" ht="6.75" customHeight="1" x14ac:dyDescent="0.25">
      <c r="A20" s="57"/>
      <c r="B20" s="58"/>
      <c r="C20" s="501"/>
      <c r="D20" s="501"/>
      <c r="E20" s="501"/>
    </row>
    <row r="21" spans="1:5" x14ac:dyDescent="0.25">
      <c r="A21" s="650" t="s">
        <v>378</v>
      </c>
      <c r="B21" s="651"/>
      <c r="C21" s="498">
        <f>+C17</f>
        <v>15776339</v>
      </c>
      <c r="D21" s="498">
        <f t="shared" ref="D21:E21" si="3">+D17</f>
        <v>17379328</v>
      </c>
      <c r="E21" s="498">
        <f t="shared" si="3"/>
        <v>17379328</v>
      </c>
    </row>
    <row r="22" spans="1:5" ht="6" customHeight="1" x14ac:dyDescent="0.25">
      <c r="A22" s="46"/>
      <c r="B22" s="47"/>
      <c r="C22" s="485"/>
      <c r="D22" s="485"/>
      <c r="E22" s="485"/>
    </row>
    <row r="23" spans="1:5" x14ac:dyDescent="0.25">
      <c r="A23" s="650" t="s">
        <v>379</v>
      </c>
      <c r="B23" s="651"/>
      <c r="C23" s="498"/>
      <c r="D23" s="498"/>
      <c r="E23" s="498"/>
    </row>
    <row r="24" spans="1:5" ht="7.5" customHeight="1" thickBot="1" x14ac:dyDescent="0.3">
      <c r="A24" s="61"/>
      <c r="B24" s="60"/>
      <c r="C24" s="485"/>
      <c r="D24" s="485"/>
      <c r="E24" s="485"/>
    </row>
    <row r="25" spans="1:5" ht="15.75" thickBot="1" x14ac:dyDescent="0.3">
      <c r="A25" s="87"/>
      <c r="B25" s="86" t="s">
        <v>380</v>
      </c>
      <c r="C25" s="502">
        <f>+C21-C23</f>
        <v>15776339</v>
      </c>
      <c r="D25" s="502">
        <f t="shared" ref="D25:E25" si="4">+D21-D23</f>
        <v>17379328</v>
      </c>
      <c r="E25" s="502">
        <f t="shared" si="4"/>
        <v>17379328</v>
      </c>
    </row>
    <row r="26" spans="1:5" x14ac:dyDescent="0.25">
      <c r="A26" s="16"/>
      <c r="B26" s="16"/>
      <c r="C26" s="499"/>
      <c r="D26" s="499"/>
      <c r="E26" s="499"/>
    </row>
    <row r="27" spans="1:5" x14ac:dyDescent="0.25">
      <c r="A27" s="625" t="s">
        <v>76</v>
      </c>
      <c r="B27" s="625"/>
      <c r="C27" s="500" t="s">
        <v>208</v>
      </c>
      <c r="D27" s="500" t="s">
        <v>211</v>
      </c>
      <c r="E27" s="500" t="s">
        <v>374</v>
      </c>
    </row>
    <row r="28" spans="1:5" ht="5.25" customHeight="1" x14ac:dyDescent="0.25">
      <c r="A28" s="57"/>
      <c r="B28" s="58"/>
      <c r="C28" s="501"/>
      <c r="D28" s="501"/>
      <c r="E28" s="501"/>
    </row>
    <row r="29" spans="1:5" x14ac:dyDescent="0.25">
      <c r="A29" s="650" t="s">
        <v>381</v>
      </c>
      <c r="B29" s="651"/>
      <c r="C29" s="498">
        <f>+EAI!E51</f>
        <v>0</v>
      </c>
      <c r="D29" s="498">
        <f>+EAI!H51</f>
        <v>0</v>
      </c>
      <c r="E29" s="498">
        <f>+EAI!I51</f>
        <v>0</v>
      </c>
    </row>
    <row r="30" spans="1:5" ht="5.25" customHeight="1" x14ac:dyDescent="0.25">
      <c r="A30" s="46"/>
      <c r="B30" s="47"/>
      <c r="C30" s="485"/>
      <c r="D30" s="485"/>
      <c r="E30" s="485"/>
    </row>
    <row r="31" spans="1:5" x14ac:dyDescent="0.25">
      <c r="A31" s="650" t="s">
        <v>382</v>
      </c>
      <c r="B31" s="651"/>
      <c r="C31" s="498"/>
      <c r="D31" s="498"/>
      <c r="E31" s="498"/>
    </row>
    <row r="32" spans="1:5" ht="3.75" customHeight="1" thickBot="1" x14ac:dyDescent="0.3">
      <c r="A32" s="62"/>
      <c r="B32" s="63"/>
      <c r="C32" s="497"/>
      <c r="D32" s="497"/>
      <c r="E32" s="497"/>
    </row>
    <row r="33" spans="1:11" ht="15.75" thickBot="1" x14ac:dyDescent="0.3">
      <c r="A33" s="87"/>
      <c r="B33" s="86" t="s">
        <v>383</v>
      </c>
      <c r="C33" s="502">
        <f>+C29-C31</f>
        <v>0</v>
      </c>
      <c r="D33" s="502">
        <f t="shared" ref="D33:E33" si="5">+D29-D31</f>
        <v>0</v>
      </c>
      <c r="E33" s="502">
        <f t="shared" si="5"/>
        <v>0</v>
      </c>
    </row>
    <row r="34" spans="1:11" s="45" customFormat="1" x14ac:dyDescent="0.25">
      <c r="A34" s="16"/>
      <c r="B34" s="16"/>
      <c r="C34" s="16"/>
      <c r="D34" s="16"/>
      <c r="E34" s="16"/>
    </row>
    <row r="35" spans="1:11" ht="23.25" customHeight="1" x14ac:dyDescent="0.25">
      <c r="A35" s="16"/>
      <c r="B35" s="652" t="s">
        <v>384</v>
      </c>
      <c r="C35" s="652"/>
      <c r="D35" s="652"/>
      <c r="E35" s="652"/>
    </row>
    <row r="36" spans="1:11" ht="28.5" customHeight="1" x14ac:dyDescent="0.25">
      <c r="A36" s="16"/>
      <c r="B36" s="652" t="s">
        <v>385</v>
      </c>
      <c r="C36" s="652"/>
      <c r="D36" s="652"/>
      <c r="E36" s="652"/>
    </row>
    <row r="37" spans="1:11" x14ac:dyDescent="0.25">
      <c r="A37" s="16"/>
      <c r="B37" s="653" t="s">
        <v>386</v>
      </c>
      <c r="C37" s="653"/>
      <c r="D37" s="653"/>
      <c r="E37" s="653"/>
    </row>
    <row r="38" spans="1:11" s="45" customFormat="1" x14ac:dyDescent="0.25"/>
    <row r="41" spans="1:11" s="91" customFormat="1" ht="50.1" customHeight="1" x14ac:dyDescent="0.2">
      <c r="B41" s="202"/>
      <c r="C41" s="201"/>
      <c r="D41" s="165"/>
      <c r="E41" s="436"/>
      <c r="F41" s="168"/>
      <c r="G41" s="165"/>
      <c r="I41" s="204"/>
      <c r="J41" s="163"/>
      <c r="K41" s="163"/>
    </row>
    <row r="42" spans="1:11" s="91" customFormat="1" ht="14.1" customHeight="1" x14ac:dyDescent="0.2">
      <c r="B42" s="432" t="s">
        <v>440</v>
      </c>
      <c r="E42" s="435" t="s">
        <v>442</v>
      </c>
      <c r="F42" s="163"/>
      <c r="G42" s="163"/>
      <c r="I42" s="438"/>
      <c r="J42" s="139"/>
      <c r="K42" s="163"/>
    </row>
    <row r="43" spans="1:11" s="91" customFormat="1" ht="14.1" customHeight="1" x14ac:dyDescent="0.2">
      <c r="B43" s="431" t="s">
        <v>441</v>
      </c>
      <c r="E43" s="431" t="s">
        <v>443</v>
      </c>
      <c r="F43" s="172"/>
      <c r="G43" s="172"/>
      <c r="I43" s="17"/>
      <c r="J43" s="139"/>
      <c r="K43" s="163"/>
    </row>
  </sheetData>
  <customSheetViews>
    <customSheetView guid="{2BFC04E4-446F-4A40-A01A-17DCDED4E58E}" showGridLines="0">
      <selection activeCell="C25" sqref="C25"/>
      <pageMargins left="0.7" right="0.7" top="0.75" bottom="0.75" header="0.3" footer="0.3"/>
      <pageSetup orientation="landscape" r:id="rId1"/>
    </customSheetView>
    <customSheetView guid="{34D32569-C70B-4FDD-AF65-5379A2EF3AC8}" showGridLines="0">
      <selection sqref="A1:E1"/>
      <pageMargins left="0.7" right="0.7" top="0.75" bottom="0.75" header="0.3" footer="0.3"/>
      <pageSetup orientation="landscape" r:id="rId2"/>
    </customSheetView>
  </customSheetViews>
  <mergeCells count="19">
    <mergeCell ref="B37:E37"/>
    <mergeCell ref="A27:B27"/>
    <mergeCell ref="A2:E2"/>
    <mergeCell ref="A3:E3"/>
    <mergeCell ref="A5:E5"/>
    <mergeCell ref="A7:B7"/>
    <mergeCell ref="A10:B10"/>
    <mergeCell ref="A11:B11"/>
    <mergeCell ref="A14:B14"/>
    <mergeCell ref="A15:B15"/>
    <mergeCell ref="A19:B19"/>
    <mergeCell ref="A21:B21"/>
    <mergeCell ref="A23:B23"/>
    <mergeCell ref="A4:E4"/>
    <mergeCell ref="A1:E1"/>
    <mergeCell ref="A29:B29"/>
    <mergeCell ref="A31:B31"/>
    <mergeCell ref="B35:E35"/>
    <mergeCell ref="B36:E36"/>
  </mergeCells>
  <pageMargins left="3.937007874015748E-2" right="3.937007874015748E-2" top="0.35433070866141736" bottom="0.35433070866141736" header="0" footer="0"/>
  <pageSetup scale="90" orientation="landscape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4"/>
  <sheetViews>
    <sheetView showGridLines="0" workbookViewId="0">
      <selection activeCell="L26" sqref="L26"/>
    </sheetView>
  </sheetViews>
  <sheetFormatPr baseColWidth="10" defaultRowHeight="15" x14ac:dyDescent="0.25"/>
  <cols>
    <col min="1" max="1" width="2.140625" style="45" customWidth="1"/>
    <col min="2" max="3" width="3.7109375" style="17" customWidth="1"/>
    <col min="4" max="4" width="62.42578125" style="17" customWidth="1"/>
    <col min="5" max="5" width="12.7109375" style="17" customWidth="1"/>
    <col min="6" max="6" width="14.28515625" style="17" customWidth="1"/>
    <col min="7" max="8" width="12.7109375" style="17" customWidth="1"/>
    <col min="9" max="9" width="11.42578125" style="17" customWidth="1"/>
    <col min="10" max="10" width="12.85546875" style="17" customWidth="1"/>
    <col min="11" max="11" width="3.140625" style="45" customWidth="1"/>
  </cols>
  <sheetData>
    <row r="1" spans="2:10" x14ac:dyDescent="0.25">
      <c r="B1" s="615" t="s">
        <v>407</v>
      </c>
      <c r="C1" s="616"/>
      <c r="D1" s="616"/>
      <c r="E1" s="616"/>
      <c r="F1" s="616"/>
      <c r="G1" s="616"/>
      <c r="H1" s="616"/>
      <c r="I1" s="616"/>
      <c r="J1" s="617"/>
    </row>
    <row r="2" spans="2:10" x14ac:dyDescent="0.25">
      <c r="B2" s="618" t="s">
        <v>342</v>
      </c>
      <c r="C2" s="619"/>
      <c r="D2" s="619"/>
      <c r="E2" s="619"/>
      <c r="F2" s="619"/>
      <c r="G2" s="619"/>
      <c r="H2" s="619"/>
      <c r="I2" s="619"/>
      <c r="J2" s="620"/>
    </row>
    <row r="3" spans="2:10" x14ac:dyDescent="0.25">
      <c r="B3" s="618" t="s">
        <v>411</v>
      </c>
      <c r="C3" s="619"/>
      <c r="D3" s="619"/>
      <c r="E3" s="619"/>
      <c r="F3" s="619"/>
      <c r="G3" s="619"/>
      <c r="H3" s="619"/>
      <c r="I3" s="619"/>
      <c r="J3" s="620"/>
    </row>
    <row r="4" spans="2:10" x14ac:dyDescent="0.25">
      <c r="B4" s="618" t="s">
        <v>1</v>
      </c>
      <c r="C4" s="619"/>
      <c r="D4" s="619"/>
      <c r="E4" s="619"/>
      <c r="F4" s="619"/>
      <c r="G4" s="619"/>
      <c r="H4" s="619"/>
      <c r="I4" s="619"/>
      <c r="J4" s="620"/>
    </row>
    <row r="5" spans="2:10" x14ac:dyDescent="0.25">
      <c r="B5" s="621" t="s">
        <v>439</v>
      </c>
      <c r="C5" s="622"/>
      <c r="D5" s="622"/>
      <c r="E5" s="622"/>
      <c r="F5" s="622"/>
      <c r="G5" s="622"/>
      <c r="H5" s="622"/>
      <c r="I5" s="622"/>
      <c r="J5" s="623"/>
    </row>
    <row r="6" spans="2:10" x14ac:dyDescent="0.25">
      <c r="B6" s="627" t="s">
        <v>76</v>
      </c>
      <c r="C6" s="667"/>
      <c r="D6" s="628"/>
      <c r="E6" s="626" t="s">
        <v>243</v>
      </c>
      <c r="F6" s="626"/>
      <c r="G6" s="626"/>
      <c r="H6" s="626"/>
      <c r="I6" s="626"/>
      <c r="J6" s="626" t="s">
        <v>235</v>
      </c>
    </row>
    <row r="7" spans="2:10" ht="22.5" x14ac:dyDescent="0.25">
      <c r="B7" s="629"/>
      <c r="C7" s="668"/>
      <c r="D7" s="630"/>
      <c r="E7" s="428" t="s">
        <v>236</v>
      </c>
      <c r="F7" s="428" t="s">
        <v>237</v>
      </c>
      <c r="G7" s="428" t="s">
        <v>210</v>
      </c>
      <c r="H7" s="428" t="s">
        <v>211</v>
      </c>
      <c r="I7" s="428" t="s">
        <v>238</v>
      </c>
      <c r="J7" s="626"/>
    </row>
    <row r="8" spans="2:10" ht="15.75" customHeight="1" x14ac:dyDescent="0.25">
      <c r="B8" s="631"/>
      <c r="C8" s="669"/>
      <c r="D8" s="632"/>
      <c r="E8" s="428">
        <v>1</v>
      </c>
      <c r="F8" s="428">
        <v>2</v>
      </c>
      <c r="G8" s="428" t="s">
        <v>239</v>
      </c>
      <c r="H8" s="428">
        <v>4</v>
      </c>
      <c r="I8" s="428">
        <v>5</v>
      </c>
      <c r="J8" s="428" t="s">
        <v>240</v>
      </c>
    </row>
    <row r="9" spans="2:10" ht="15" customHeight="1" x14ac:dyDescent="0.25">
      <c r="B9" s="662" t="s">
        <v>343</v>
      </c>
      <c r="C9" s="663"/>
      <c r="D9" s="664"/>
      <c r="E9" s="503"/>
      <c r="F9" s="485"/>
      <c r="G9" s="485"/>
      <c r="H9" s="485"/>
      <c r="I9" s="485"/>
      <c r="J9" s="485"/>
    </row>
    <row r="10" spans="2:10" x14ac:dyDescent="0.25">
      <c r="B10" s="46"/>
      <c r="C10" s="660" t="s">
        <v>344</v>
      </c>
      <c r="D10" s="661"/>
      <c r="E10" s="504">
        <f>+E11+E12</f>
        <v>0</v>
      </c>
      <c r="F10" s="504">
        <f>+F11+F12</f>
        <v>0</v>
      </c>
      <c r="G10" s="489">
        <f>+E10+F10</f>
        <v>0</v>
      </c>
      <c r="H10" s="504">
        <f t="shared" ref="H10:I10" si="0">+H11+H12</f>
        <v>0</v>
      </c>
      <c r="I10" s="504">
        <f t="shared" si="0"/>
        <v>0</v>
      </c>
      <c r="J10" s="489">
        <f>+G10-H10</f>
        <v>0</v>
      </c>
    </row>
    <row r="11" spans="2:10" x14ac:dyDescent="0.25">
      <c r="B11" s="46"/>
      <c r="C11" s="81"/>
      <c r="D11" s="47" t="s">
        <v>345</v>
      </c>
      <c r="E11" s="503"/>
      <c r="F11" s="485"/>
      <c r="G11" s="485">
        <f t="shared" ref="G11:G38" si="1">+E11+F11</f>
        <v>0</v>
      </c>
      <c r="H11" s="485"/>
      <c r="I11" s="485"/>
      <c r="J11" s="485">
        <f t="shared" ref="J11:J38" si="2">+G11-H11</f>
        <v>0</v>
      </c>
    </row>
    <row r="12" spans="2:10" x14ac:dyDescent="0.25">
      <c r="B12" s="46"/>
      <c r="C12" s="81"/>
      <c r="D12" s="47" t="s">
        <v>346</v>
      </c>
      <c r="E12" s="503"/>
      <c r="F12" s="485"/>
      <c r="G12" s="485">
        <f t="shared" si="1"/>
        <v>0</v>
      </c>
      <c r="H12" s="485"/>
      <c r="I12" s="485"/>
      <c r="J12" s="485">
        <f t="shared" si="2"/>
        <v>0</v>
      </c>
    </row>
    <row r="13" spans="2:10" x14ac:dyDescent="0.25">
      <c r="B13" s="46"/>
      <c r="C13" s="660" t="s">
        <v>347</v>
      </c>
      <c r="D13" s="661"/>
      <c r="E13" s="504">
        <f>SUM(E14:E21)</f>
        <v>25725652</v>
      </c>
      <c r="F13" s="504">
        <f>SUM(F14:F21)</f>
        <v>104742</v>
      </c>
      <c r="G13" s="489">
        <f t="shared" si="1"/>
        <v>25830394</v>
      </c>
      <c r="H13" s="504">
        <f t="shared" ref="H13:I13" si="3">SUM(H14:H21)</f>
        <v>22339998</v>
      </c>
      <c r="I13" s="504">
        <f t="shared" si="3"/>
        <v>21920056</v>
      </c>
      <c r="J13" s="489">
        <f t="shared" si="2"/>
        <v>3490396</v>
      </c>
    </row>
    <row r="14" spans="2:10" x14ac:dyDescent="0.25">
      <c r="B14" s="46"/>
      <c r="C14" s="81"/>
      <c r="D14" s="47" t="s">
        <v>348</v>
      </c>
      <c r="E14" s="503">
        <v>25725652</v>
      </c>
      <c r="F14" s="485">
        <v>104742</v>
      </c>
      <c r="G14" s="485">
        <f t="shared" si="1"/>
        <v>25830394</v>
      </c>
      <c r="H14" s="485">
        <v>22339998</v>
      </c>
      <c r="I14" s="485">
        <v>21920056</v>
      </c>
      <c r="J14" s="485">
        <f t="shared" si="2"/>
        <v>3490396</v>
      </c>
    </row>
    <row r="15" spans="2:10" x14ac:dyDescent="0.25">
      <c r="B15" s="46"/>
      <c r="C15" s="81"/>
      <c r="D15" s="47" t="s">
        <v>349</v>
      </c>
      <c r="E15" s="503"/>
      <c r="F15" s="485"/>
      <c r="G15" s="485">
        <f t="shared" si="1"/>
        <v>0</v>
      </c>
      <c r="H15" s="485"/>
      <c r="I15" s="485"/>
      <c r="J15" s="485">
        <f t="shared" si="2"/>
        <v>0</v>
      </c>
    </row>
    <row r="16" spans="2:10" x14ac:dyDescent="0.25">
      <c r="B16" s="46"/>
      <c r="C16" s="81"/>
      <c r="D16" s="47" t="s">
        <v>350</v>
      </c>
      <c r="E16" s="503"/>
      <c r="F16" s="485"/>
      <c r="G16" s="485">
        <f t="shared" si="1"/>
        <v>0</v>
      </c>
      <c r="H16" s="485"/>
      <c r="I16" s="485"/>
      <c r="J16" s="485">
        <f t="shared" si="2"/>
        <v>0</v>
      </c>
    </row>
    <row r="17" spans="2:10" x14ac:dyDescent="0.25">
      <c r="B17" s="46"/>
      <c r="C17" s="81"/>
      <c r="D17" s="47" t="s">
        <v>351</v>
      </c>
      <c r="E17" s="503"/>
      <c r="F17" s="485"/>
      <c r="G17" s="485">
        <f t="shared" si="1"/>
        <v>0</v>
      </c>
      <c r="H17" s="485"/>
      <c r="I17" s="485"/>
      <c r="J17" s="485">
        <f t="shared" si="2"/>
        <v>0</v>
      </c>
    </row>
    <row r="18" spans="2:10" x14ac:dyDescent="0.25">
      <c r="B18" s="46"/>
      <c r="C18" s="81"/>
      <c r="D18" s="47" t="s">
        <v>352</v>
      </c>
      <c r="E18" s="503"/>
      <c r="F18" s="485"/>
      <c r="G18" s="485">
        <f t="shared" si="1"/>
        <v>0</v>
      </c>
      <c r="H18" s="485"/>
      <c r="I18" s="485"/>
      <c r="J18" s="485">
        <f t="shared" si="2"/>
        <v>0</v>
      </c>
    </row>
    <row r="19" spans="2:10" x14ac:dyDescent="0.25">
      <c r="B19" s="46"/>
      <c r="C19" s="81"/>
      <c r="D19" s="47" t="s">
        <v>353</v>
      </c>
      <c r="E19" s="503"/>
      <c r="F19" s="485"/>
      <c r="G19" s="485">
        <f t="shared" si="1"/>
        <v>0</v>
      </c>
      <c r="H19" s="485"/>
      <c r="I19" s="485"/>
      <c r="J19" s="485">
        <f t="shared" si="2"/>
        <v>0</v>
      </c>
    </row>
    <row r="20" spans="2:10" x14ac:dyDescent="0.25">
      <c r="B20" s="46"/>
      <c r="C20" s="81"/>
      <c r="D20" s="47" t="s">
        <v>354</v>
      </c>
      <c r="E20" s="503"/>
      <c r="F20" s="485"/>
      <c r="G20" s="485">
        <f t="shared" si="1"/>
        <v>0</v>
      </c>
      <c r="H20" s="485"/>
      <c r="I20" s="485"/>
      <c r="J20" s="485">
        <f t="shared" si="2"/>
        <v>0</v>
      </c>
    </row>
    <row r="21" spans="2:10" x14ac:dyDescent="0.25">
      <c r="B21" s="46"/>
      <c r="C21" s="81"/>
      <c r="D21" s="47" t="s">
        <v>355</v>
      </c>
      <c r="E21" s="503"/>
      <c r="F21" s="485"/>
      <c r="G21" s="485">
        <f t="shared" si="1"/>
        <v>0</v>
      </c>
      <c r="H21" s="485"/>
      <c r="I21" s="485"/>
      <c r="J21" s="485">
        <f t="shared" si="2"/>
        <v>0</v>
      </c>
    </row>
    <row r="22" spans="2:10" x14ac:dyDescent="0.25">
      <c r="B22" s="46"/>
      <c r="C22" s="660" t="s">
        <v>356</v>
      </c>
      <c r="D22" s="661"/>
      <c r="E22" s="504">
        <f>SUM(E23:E25)</f>
        <v>0</v>
      </c>
      <c r="F22" s="504">
        <f>SUM(F23:F25)</f>
        <v>0</v>
      </c>
      <c r="G22" s="489">
        <f t="shared" si="1"/>
        <v>0</v>
      </c>
      <c r="H22" s="504">
        <f t="shared" ref="H22:I22" si="4">SUM(H23:H25)</f>
        <v>0</v>
      </c>
      <c r="I22" s="504">
        <f t="shared" si="4"/>
        <v>0</v>
      </c>
      <c r="J22" s="489">
        <f t="shared" si="2"/>
        <v>0</v>
      </c>
    </row>
    <row r="23" spans="2:10" x14ac:dyDescent="0.25">
      <c r="B23" s="46"/>
      <c r="C23" s="81"/>
      <c r="D23" s="47" t="s">
        <v>357</v>
      </c>
      <c r="E23" s="503"/>
      <c r="F23" s="485"/>
      <c r="G23" s="485">
        <f t="shared" si="1"/>
        <v>0</v>
      </c>
      <c r="H23" s="485"/>
      <c r="I23" s="485"/>
      <c r="J23" s="485">
        <f t="shared" si="2"/>
        <v>0</v>
      </c>
    </row>
    <row r="24" spans="2:10" x14ac:dyDescent="0.25">
      <c r="B24" s="46"/>
      <c r="C24" s="81"/>
      <c r="D24" s="47" t="s">
        <v>358</v>
      </c>
      <c r="E24" s="503"/>
      <c r="F24" s="485"/>
      <c r="G24" s="485">
        <f t="shared" si="1"/>
        <v>0</v>
      </c>
      <c r="H24" s="485"/>
      <c r="I24" s="485"/>
      <c r="J24" s="485">
        <f t="shared" si="2"/>
        <v>0</v>
      </c>
    </row>
    <row r="25" spans="2:10" x14ac:dyDescent="0.25">
      <c r="B25" s="46"/>
      <c r="C25" s="81"/>
      <c r="D25" s="47" t="s">
        <v>359</v>
      </c>
      <c r="E25" s="503"/>
      <c r="F25" s="485"/>
      <c r="G25" s="485">
        <f t="shared" si="1"/>
        <v>0</v>
      </c>
      <c r="H25" s="485"/>
      <c r="I25" s="485"/>
      <c r="J25" s="485">
        <f t="shared" si="2"/>
        <v>0</v>
      </c>
    </row>
    <row r="26" spans="2:10" x14ac:dyDescent="0.25">
      <c r="B26" s="46"/>
      <c r="C26" s="660" t="s">
        <v>360</v>
      </c>
      <c r="D26" s="661"/>
      <c r="E26" s="504">
        <f>SUM(E27:E28)</f>
        <v>0</v>
      </c>
      <c r="F26" s="504">
        <f>SUM(F27:F28)</f>
        <v>0</v>
      </c>
      <c r="G26" s="489">
        <f t="shared" si="1"/>
        <v>0</v>
      </c>
      <c r="H26" s="504">
        <f t="shared" ref="H26:I26" si="5">SUM(H27:H28)</f>
        <v>0</v>
      </c>
      <c r="I26" s="504">
        <f t="shared" si="5"/>
        <v>0</v>
      </c>
      <c r="J26" s="489">
        <f t="shared" si="2"/>
        <v>0</v>
      </c>
    </row>
    <row r="27" spans="2:10" x14ac:dyDescent="0.25">
      <c r="B27" s="46"/>
      <c r="C27" s="81"/>
      <c r="D27" s="47" t="s">
        <v>361</v>
      </c>
      <c r="E27" s="503"/>
      <c r="F27" s="485"/>
      <c r="G27" s="485">
        <f t="shared" si="1"/>
        <v>0</v>
      </c>
      <c r="H27" s="485"/>
      <c r="I27" s="485"/>
      <c r="J27" s="485">
        <f t="shared" si="2"/>
        <v>0</v>
      </c>
    </row>
    <row r="28" spans="2:10" x14ac:dyDescent="0.25">
      <c r="B28" s="46"/>
      <c r="C28" s="81"/>
      <c r="D28" s="47" t="s">
        <v>362</v>
      </c>
      <c r="E28" s="503"/>
      <c r="F28" s="485"/>
      <c r="G28" s="485">
        <f t="shared" si="1"/>
        <v>0</v>
      </c>
      <c r="H28" s="485"/>
      <c r="I28" s="485"/>
      <c r="J28" s="485">
        <f t="shared" si="2"/>
        <v>0</v>
      </c>
    </row>
    <row r="29" spans="2:10" x14ac:dyDescent="0.25">
      <c r="B29" s="46"/>
      <c r="C29" s="660" t="s">
        <v>363</v>
      </c>
      <c r="D29" s="661"/>
      <c r="E29" s="504">
        <f>SUM(E30:E33)</f>
        <v>0</v>
      </c>
      <c r="F29" s="504">
        <f>SUM(F30:F33)</f>
        <v>0</v>
      </c>
      <c r="G29" s="489">
        <f t="shared" si="1"/>
        <v>0</v>
      </c>
      <c r="H29" s="504">
        <f t="shared" ref="H29:I29" si="6">SUM(H30:H33)</f>
        <v>0</v>
      </c>
      <c r="I29" s="504">
        <f t="shared" si="6"/>
        <v>0</v>
      </c>
      <c r="J29" s="489">
        <f t="shared" si="2"/>
        <v>0</v>
      </c>
    </row>
    <row r="30" spans="2:10" x14ac:dyDescent="0.25">
      <c r="B30" s="46"/>
      <c r="C30" s="81"/>
      <c r="D30" s="47" t="s">
        <v>364</v>
      </c>
      <c r="E30" s="503"/>
      <c r="F30" s="485"/>
      <c r="G30" s="485">
        <f t="shared" si="1"/>
        <v>0</v>
      </c>
      <c r="H30" s="485"/>
      <c r="I30" s="485"/>
      <c r="J30" s="485">
        <f t="shared" si="2"/>
        <v>0</v>
      </c>
    </row>
    <row r="31" spans="2:10" x14ac:dyDescent="0.25">
      <c r="B31" s="46"/>
      <c r="C31" s="81"/>
      <c r="D31" s="47" t="s">
        <v>365</v>
      </c>
      <c r="E31" s="503"/>
      <c r="F31" s="485"/>
      <c r="G31" s="485">
        <f t="shared" si="1"/>
        <v>0</v>
      </c>
      <c r="H31" s="485"/>
      <c r="I31" s="485"/>
      <c r="J31" s="485">
        <f t="shared" si="2"/>
        <v>0</v>
      </c>
    </row>
    <row r="32" spans="2:10" x14ac:dyDescent="0.25">
      <c r="B32" s="46"/>
      <c r="C32" s="81"/>
      <c r="D32" s="47" t="s">
        <v>366</v>
      </c>
      <c r="E32" s="503"/>
      <c r="F32" s="485"/>
      <c r="G32" s="485">
        <f t="shared" si="1"/>
        <v>0</v>
      </c>
      <c r="H32" s="485"/>
      <c r="I32" s="485"/>
      <c r="J32" s="485">
        <f t="shared" si="2"/>
        <v>0</v>
      </c>
    </row>
    <row r="33" spans="1:11" x14ac:dyDescent="0.25">
      <c r="B33" s="46"/>
      <c r="C33" s="81"/>
      <c r="D33" s="47" t="s">
        <v>367</v>
      </c>
      <c r="E33" s="503"/>
      <c r="F33" s="485"/>
      <c r="G33" s="485">
        <f t="shared" si="1"/>
        <v>0</v>
      </c>
      <c r="H33" s="485"/>
      <c r="I33" s="485"/>
      <c r="J33" s="485">
        <f t="shared" si="2"/>
        <v>0</v>
      </c>
    </row>
    <row r="34" spans="1:11" x14ac:dyDescent="0.25">
      <c r="B34" s="46"/>
      <c r="C34" s="660" t="s">
        <v>368</v>
      </c>
      <c r="D34" s="661"/>
      <c r="E34" s="504">
        <f>SUM(E35)</f>
        <v>0</v>
      </c>
      <c r="F34" s="504">
        <f>SUM(F35)</f>
        <v>0</v>
      </c>
      <c r="G34" s="489">
        <f t="shared" si="1"/>
        <v>0</v>
      </c>
      <c r="H34" s="504">
        <f t="shared" ref="H34:I34" si="7">SUM(H35)</f>
        <v>0</v>
      </c>
      <c r="I34" s="504">
        <f t="shared" si="7"/>
        <v>0</v>
      </c>
      <c r="J34" s="489">
        <f t="shared" si="2"/>
        <v>0</v>
      </c>
    </row>
    <row r="35" spans="1:11" x14ac:dyDescent="0.25">
      <c r="B35" s="46"/>
      <c r="C35" s="81"/>
      <c r="D35" s="47" t="s">
        <v>369</v>
      </c>
      <c r="E35" s="503"/>
      <c r="F35" s="485"/>
      <c r="G35" s="485">
        <f t="shared" si="1"/>
        <v>0</v>
      </c>
      <c r="H35" s="485"/>
      <c r="I35" s="485"/>
      <c r="J35" s="485">
        <f t="shared" si="2"/>
        <v>0</v>
      </c>
    </row>
    <row r="36" spans="1:11" ht="15" customHeight="1" x14ac:dyDescent="0.25">
      <c r="B36" s="662" t="s">
        <v>370</v>
      </c>
      <c r="C36" s="663"/>
      <c r="D36" s="664"/>
      <c r="E36" s="503"/>
      <c r="F36" s="485"/>
      <c r="G36" s="485">
        <f t="shared" si="1"/>
        <v>0</v>
      </c>
      <c r="H36" s="485"/>
      <c r="I36" s="485"/>
      <c r="J36" s="485">
        <f t="shared" si="2"/>
        <v>0</v>
      </c>
    </row>
    <row r="37" spans="1:11" ht="15" customHeight="1" x14ac:dyDescent="0.25">
      <c r="B37" s="662" t="s">
        <v>371</v>
      </c>
      <c r="C37" s="663"/>
      <c r="D37" s="664"/>
      <c r="E37" s="503"/>
      <c r="F37" s="485"/>
      <c r="G37" s="485">
        <f t="shared" si="1"/>
        <v>0</v>
      </c>
      <c r="H37" s="485"/>
      <c r="I37" s="485"/>
      <c r="J37" s="485">
        <f t="shared" si="2"/>
        <v>0</v>
      </c>
    </row>
    <row r="38" spans="1:11" ht="15.75" customHeight="1" x14ac:dyDescent="0.25">
      <c r="B38" s="662" t="s">
        <v>372</v>
      </c>
      <c r="C38" s="663"/>
      <c r="D38" s="664"/>
      <c r="E38" s="503"/>
      <c r="F38" s="485"/>
      <c r="G38" s="485">
        <f t="shared" si="1"/>
        <v>0</v>
      </c>
      <c r="H38" s="485"/>
      <c r="I38" s="485"/>
      <c r="J38" s="485">
        <f t="shared" si="2"/>
        <v>0</v>
      </c>
    </row>
    <row r="39" spans="1:11" x14ac:dyDescent="0.25">
      <c r="B39" s="82"/>
      <c r="C39" s="83"/>
      <c r="D39" s="84"/>
      <c r="E39" s="505"/>
      <c r="F39" s="497"/>
      <c r="G39" s="497"/>
      <c r="H39" s="497"/>
      <c r="I39" s="497"/>
      <c r="J39" s="497"/>
    </row>
    <row r="40" spans="1:11" s="56" customFormat="1" x14ac:dyDescent="0.25">
      <c r="A40" s="53"/>
      <c r="B40" s="66"/>
      <c r="C40" s="665" t="s">
        <v>241</v>
      </c>
      <c r="D40" s="666"/>
      <c r="E40" s="488">
        <f>+E10+E13+E22+E26+E29+E34+E36+E37+E38</f>
        <v>25725652</v>
      </c>
      <c r="F40" s="488">
        <f t="shared" ref="F40:J40" si="8">+F10+F13+F22+F26+F29+F34+F36+F37+F38</f>
        <v>104742</v>
      </c>
      <c r="G40" s="488">
        <f t="shared" si="8"/>
        <v>25830394</v>
      </c>
      <c r="H40" s="488">
        <f t="shared" si="8"/>
        <v>22339998</v>
      </c>
      <c r="I40" s="488">
        <f t="shared" si="8"/>
        <v>21920056</v>
      </c>
      <c r="J40" s="488">
        <f t="shared" si="8"/>
        <v>3490396</v>
      </c>
      <c r="K40" s="53"/>
    </row>
    <row r="41" spans="1:11" x14ac:dyDescent="0.25">
      <c r="B41" s="16"/>
      <c r="C41" s="16"/>
      <c r="D41" s="16"/>
      <c r="E41" s="16"/>
      <c r="F41" s="16"/>
      <c r="G41" s="16"/>
      <c r="H41" s="16"/>
      <c r="I41" s="16"/>
      <c r="J41" s="16"/>
    </row>
    <row r="42" spans="1:11" s="91" customFormat="1" ht="14.25" customHeight="1" x14ac:dyDescent="0.2">
      <c r="B42" s="138"/>
      <c r="C42" s="201"/>
      <c r="D42" s="202"/>
      <c r="E42" s="163"/>
      <c r="F42" s="168"/>
      <c r="G42" s="165"/>
      <c r="H42" s="436"/>
      <c r="I42" s="437"/>
      <c r="J42" s="163"/>
      <c r="K42" s="163"/>
    </row>
    <row r="43" spans="1:11" s="91" customFormat="1" ht="14.1" customHeight="1" x14ac:dyDescent="0.2">
      <c r="B43" s="170"/>
      <c r="D43" s="432" t="s">
        <v>440</v>
      </c>
      <c r="E43" s="163"/>
      <c r="F43" s="163"/>
      <c r="G43" s="435" t="s">
        <v>442</v>
      </c>
      <c r="I43" s="17"/>
      <c r="J43" s="139"/>
      <c r="K43" s="163"/>
    </row>
    <row r="44" spans="1:11" s="91" customFormat="1" ht="14.1" customHeight="1" x14ac:dyDescent="0.2">
      <c r="B44" s="171"/>
      <c r="D44" s="431" t="s">
        <v>441</v>
      </c>
      <c r="E44" s="172"/>
      <c r="F44" s="172"/>
      <c r="G44" s="431" t="s">
        <v>443</v>
      </c>
      <c r="I44" s="17"/>
      <c r="J44" s="139"/>
      <c r="K44" s="163"/>
    </row>
  </sheetData>
  <customSheetViews>
    <customSheetView guid="{2BFC04E4-446F-4A40-A01A-17DCDED4E58E}" showGridLines="0" fitToPage="1" topLeftCell="F10">
      <selection activeCell="E42" sqref="E42"/>
      <pageMargins left="0.7" right="0.7" top="0.75" bottom="0.75" header="0.3" footer="0.3"/>
      <pageSetup scale="78" fitToHeight="0" orientation="landscape" r:id="rId1"/>
    </customSheetView>
    <customSheetView guid="{34D32569-C70B-4FDD-AF65-5379A2EF3AC8}" showGridLines="0" fitToPage="1">
      <selection activeCell="D12" sqref="D12"/>
      <pageMargins left="0.7" right="0.7" top="0.75" bottom="0.75" header="0.3" footer="0.3"/>
      <pageSetup scale="78" fitToHeight="0" orientation="landscape" r:id="rId2"/>
    </customSheetView>
  </customSheetViews>
  <mergeCells count="19">
    <mergeCell ref="C29:D29"/>
    <mergeCell ref="B1:J1"/>
    <mergeCell ref="B2:J2"/>
    <mergeCell ref="B3:J3"/>
    <mergeCell ref="B5:J5"/>
    <mergeCell ref="B6:D8"/>
    <mergeCell ref="E6:I6"/>
    <mergeCell ref="J6:J7"/>
    <mergeCell ref="B9:D9"/>
    <mergeCell ref="C10:D10"/>
    <mergeCell ref="C13:D13"/>
    <mergeCell ref="C22:D22"/>
    <mergeCell ref="C26:D26"/>
    <mergeCell ref="B4:J4"/>
    <mergeCell ref="C34:D34"/>
    <mergeCell ref="B36:D36"/>
    <mergeCell ref="B37:D37"/>
    <mergeCell ref="B38:D38"/>
    <mergeCell ref="C40:D40"/>
  </mergeCells>
  <pageMargins left="0.23622047244094491" right="0.23622047244094491" top="0.15748031496062992" bottom="0.15748031496062992" header="0" footer="0"/>
  <pageSetup scale="91" fitToHeight="0" orientation="landscape" r:id="rId3"/>
  <ignoredErrors>
    <ignoredError sqref="G10 G13 G22 G26 G29 G34" formula="1"/>
  </ignoredError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showGridLines="0" showOutlineSymbols="0" workbookViewId="0">
      <selection activeCell="C20" sqref="C20"/>
    </sheetView>
  </sheetViews>
  <sheetFormatPr baseColWidth="10" defaultRowHeight="12.75" x14ac:dyDescent="0.25"/>
  <cols>
    <col min="1" max="1" width="14.85546875" style="360" customWidth="1"/>
    <col min="2" max="2" width="69.7109375" style="361" customWidth="1"/>
    <col min="3" max="3" width="14" style="360" customWidth="1"/>
    <col min="4" max="4" width="2.140625" style="360" bestFit="1" customWidth="1"/>
    <col min="5" max="254" width="3.28515625" style="360" customWidth="1"/>
    <col min="255" max="255" width="14.85546875" style="360" customWidth="1"/>
    <col min="256" max="256" width="69.85546875" style="360" customWidth="1"/>
    <col min="257" max="257" width="14.140625" style="360" customWidth="1"/>
    <col min="258" max="258" width="13.5703125" style="360" customWidth="1"/>
    <col min="259" max="259" width="10.85546875" style="360" customWidth="1"/>
    <col min="260" max="260" width="2.140625" style="360" bestFit="1" customWidth="1"/>
    <col min="261" max="510" width="3.28515625" style="360" customWidth="1"/>
    <col min="511" max="511" width="14.85546875" style="360" customWidth="1"/>
    <col min="512" max="512" width="69.85546875" style="360" customWidth="1"/>
    <col min="513" max="513" width="14.140625" style="360" customWidth="1"/>
    <col min="514" max="514" width="13.5703125" style="360" customWidth="1"/>
    <col min="515" max="515" width="10.85546875" style="360" customWidth="1"/>
    <col min="516" max="516" width="2.140625" style="360" bestFit="1" customWidth="1"/>
    <col min="517" max="766" width="3.28515625" style="360" customWidth="1"/>
    <col min="767" max="767" width="14.85546875" style="360" customWidth="1"/>
    <col min="768" max="768" width="69.85546875" style="360" customWidth="1"/>
    <col min="769" max="769" width="14.140625" style="360" customWidth="1"/>
    <col min="770" max="770" width="13.5703125" style="360" customWidth="1"/>
    <col min="771" max="771" width="10.85546875" style="360" customWidth="1"/>
    <col min="772" max="772" width="2.140625" style="360" bestFit="1" customWidth="1"/>
    <col min="773" max="1022" width="3.28515625" style="360" customWidth="1"/>
    <col min="1023" max="1023" width="14.85546875" style="360" customWidth="1"/>
    <col min="1024" max="1024" width="69.85546875" style="360" customWidth="1"/>
    <col min="1025" max="1025" width="14.140625" style="360" customWidth="1"/>
    <col min="1026" max="1026" width="13.5703125" style="360" customWidth="1"/>
    <col min="1027" max="1027" width="10.85546875" style="360" customWidth="1"/>
    <col min="1028" max="1028" width="2.140625" style="360" bestFit="1" customWidth="1"/>
    <col min="1029" max="1278" width="3.28515625" style="360" customWidth="1"/>
    <col min="1279" max="1279" width="14.85546875" style="360" customWidth="1"/>
    <col min="1280" max="1280" width="69.85546875" style="360" customWidth="1"/>
    <col min="1281" max="1281" width="14.140625" style="360" customWidth="1"/>
    <col min="1282" max="1282" width="13.5703125" style="360" customWidth="1"/>
    <col min="1283" max="1283" width="10.85546875" style="360" customWidth="1"/>
    <col min="1284" max="1284" width="2.140625" style="360" bestFit="1" customWidth="1"/>
    <col min="1285" max="1534" width="3.28515625" style="360" customWidth="1"/>
    <col min="1535" max="1535" width="14.85546875" style="360" customWidth="1"/>
    <col min="1536" max="1536" width="69.85546875" style="360" customWidth="1"/>
    <col min="1537" max="1537" width="14.140625" style="360" customWidth="1"/>
    <col min="1538" max="1538" width="13.5703125" style="360" customWidth="1"/>
    <col min="1539" max="1539" width="10.85546875" style="360" customWidth="1"/>
    <col min="1540" max="1540" width="2.140625" style="360" bestFit="1" customWidth="1"/>
    <col min="1541" max="1790" width="3.28515625" style="360" customWidth="1"/>
    <col min="1791" max="1791" width="14.85546875" style="360" customWidth="1"/>
    <col min="1792" max="1792" width="69.85546875" style="360" customWidth="1"/>
    <col min="1793" max="1793" width="14.140625" style="360" customWidth="1"/>
    <col min="1794" max="1794" width="13.5703125" style="360" customWidth="1"/>
    <col min="1795" max="1795" width="10.85546875" style="360" customWidth="1"/>
    <col min="1796" max="1796" width="2.140625" style="360" bestFit="1" customWidth="1"/>
    <col min="1797" max="2046" width="3.28515625" style="360" customWidth="1"/>
    <col min="2047" max="2047" width="14.85546875" style="360" customWidth="1"/>
    <col min="2048" max="2048" width="69.85546875" style="360" customWidth="1"/>
    <col min="2049" max="2049" width="14.140625" style="360" customWidth="1"/>
    <col min="2050" max="2050" width="13.5703125" style="360" customWidth="1"/>
    <col min="2051" max="2051" width="10.85546875" style="360" customWidth="1"/>
    <col min="2052" max="2052" width="2.140625" style="360" bestFit="1" customWidth="1"/>
    <col min="2053" max="2302" width="3.28515625" style="360" customWidth="1"/>
    <col min="2303" max="2303" width="14.85546875" style="360" customWidth="1"/>
    <col min="2304" max="2304" width="69.85546875" style="360" customWidth="1"/>
    <col min="2305" max="2305" width="14.140625" style="360" customWidth="1"/>
    <col min="2306" max="2306" width="13.5703125" style="360" customWidth="1"/>
    <col min="2307" max="2307" width="10.85546875" style="360" customWidth="1"/>
    <col min="2308" max="2308" width="2.140625" style="360" bestFit="1" customWidth="1"/>
    <col min="2309" max="2558" width="3.28515625" style="360" customWidth="1"/>
    <col min="2559" max="2559" width="14.85546875" style="360" customWidth="1"/>
    <col min="2560" max="2560" width="69.85546875" style="360" customWidth="1"/>
    <col min="2561" max="2561" width="14.140625" style="360" customWidth="1"/>
    <col min="2562" max="2562" width="13.5703125" style="360" customWidth="1"/>
    <col min="2563" max="2563" width="10.85546875" style="360" customWidth="1"/>
    <col min="2564" max="2564" width="2.140625" style="360" bestFit="1" customWidth="1"/>
    <col min="2565" max="2814" width="3.28515625" style="360" customWidth="1"/>
    <col min="2815" max="2815" width="14.85546875" style="360" customWidth="1"/>
    <col min="2816" max="2816" width="69.85546875" style="360" customWidth="1"/>
    <col min="2817" max="2817" width="14.140625" style="360" customWidth="1"/>
    <col min="2818" max="2818" width="13.5703125" style="360" customWidth="1"/>
    <col min="2819" max="2819" width="10.85546875" style="360" customWidth="1"/>
    <col min="2820" max="2820" width="2.140625" style="360" bestFit="1" customWidth="1"/>
    <col min="2821" max="3070" width="3.28515625" style="360" customWidth="1"/>
    <col min="3071" max="3071" width="14.85546875" style="360" customWidth="1"/>
    <col min="3072" max="3072" width="69.85546875" style="360" customWidth="1"/>
    <col min="3073" max="3073" width="14.140625" style="360" customWidth="1"/>
    <col min="3074" max="3074" width="13.5703125" style="360" customWidth="1"/>
    <col min="3075" max="3075" width="10.85546875" style="360" customWidth="1"/>
    <col min="3076" max="3076" width="2.140625" style="360" bestFit="1" customWidth="1"/>
    <col min="3077" max="3326" width="3.28515625" style="360" customWidth="1"/>
    <col min="3327" max="3327" width="14.85546875" style="360" customWidth="1"/>
    <col min="3328" max="3328" width="69.85546875" style="360" customWidth="1"/>
    <col min="3329" max="3329" width="14.140625" style="360" customWidth="1"/>
    <col min="3330" max="3330" width="13.5703125" style="360" customWidth="1"/>
    <col min="3331" max="3331" width="10.85546875" style="360" customWidth="1"/>
    <col min="3332" max="3332" width="2.140625" style="360" bestFit="1" customWidth="1"/>
    <col min="3333" max="3582" width="3.28515625" style="360" customWidth="1"/>
    <col min="3583" max="3583" width="14.85546875" style="360" customWidth="1"/>
    <col min="3584" max="3584" width="69.85546875" style="360" customWidth="1"/>
    <col min="3585" max="3585" width="14.140625" style="360" customWidth="1"/>
    <col min="3586" max="3586" width="13.5703125" style="360" customWidth="1"/>
    <col min="3587" max="3587" width="10.85546875" style="360" customWidth="1"/>
    <col min="3588" max="3588" width="2.140625" style="360" bestFit="1" customWidth="1"/>
    <col min="3589" max="3838" width="3.28515625" style="360" customWidth="1"/>
    <col min="3839" max="3839" width="14.85546875" style="360" customWidth="1"/>
    <col min="3840" max="3840" width="69.85546875" style="360" customWidth="1"/>
    <col min="3841" max="3841" width="14.140625" style="360" customWidth="1"/>
    <col min="3842" max="3842" width="13.5703125" style="360" customWidth="1"/>
    <col min="3843" max="3843" width="10.85546875" style="360" customWidth="1"/>
    <col min="3844" max="3844" width="2.140625" style="360" bestFit="1" customWidth="1"/>
    <col min="3845" max="4094" width="3.28515625" style="360" customWidth="1"/>
    <col min="4095" max="4095" width="14.85546875" style="360" customWidth="1"/>
    <col min="4096" max="4096" width="69.85546875" style="360" customWidth="1"/>
    <col min="4097" max="4097" width="14.140625" style="360" customWidth="1"/>
    <col min="4098" max="4098" width="13.5703125" style="360" customWidth="1"/>
    <col min="4099" max="4099" width="10.85546875" style="360" customWidth="1"/>
    <col min="4100" max="4100" width="2.140625" style="360" bestFit="1" customWidth="1"/>
    <col min="4101" max="4350" width="3.28515625" style="360" customWidth="1"/>
    <col min="4351" max="4351" width="14.85546875" style="360" customWidth="1"/>
    <col min="4352" max="4352" width="69.85546875" style="360" customWidth="1"/>
    <col min="4353" max="4353" width="14.140625" style="360" customWidth="1"/>
    <col min="4354" max="4354" width="13.5703125" style="360" customWidth="1"/>
    <col min="4355" max="4355" width="10.85546875" style="360" customWidth="1"/>
    <col min="4356" max="4356" width="2.140625" style="360" bestFit="1" customWidth="1"/>
    <col min="4357" max="4606" width="3.28515625" style="360" customWidth="1"/>
    <col min="4607" max="4607" width="14.85546875" style="360" customWidth="1"/>
    <col min="4608" max="4608" width="69.85546875" style="360" customWidth="1"/>
    <col min="4609" max="4609" width="14.140625" style="360" customWidth="1"/>
    <col min="4610" max="4610" width="13.5703125" style="360" customWidth="1"/>
    <col min="4611" max="4611" width="10.85546875" style="360" customWidth="1"/>
    <col min="4612" max="4612" width="2.140625" style="360" bestFit="1" customWidth="1"/>
    <col min="4613" max="4862" width="3.28515625" style="360" customWidth="1"/>
    <col min="4863" max="4863" width="14.85546875" style="360" customWidth="1"/>
    <col min="4864" max="4864" width="69.85546875" style="360" customWidth="1"/>
    <col min="4865" max="4865" width="14.140625" style="360" customWidth="1"/>
    <col min="4866" max="4866" width="13.5703125" style="360" customWidth="1"/>
    <col min="4867" max="4867" width="10.85546875" style="360" customWidth="1"/>
    <col min="4868" max="4868" width="2.140625" style="360" bestFit="1" customWidth="1"/>
    <col min="4869" max="5118" width="3.28515625" style="360" customWidth="1"/>
    <col min="5119" max="5119" width="14.85546875" style="360" customWidth="1"/>
    <col min="5120" max="5120" width="69.85546875" style="360" customWidth="1"/>
    <col min="5121" max="5121" width="14.140625" style="360" customWidth="1"/>
    <col min="5122" max="5122" width="13.5703125" style="360" customWidth="1"/>
    <col min="5123" max="5123" width="10.85546875" style="360" customWidth="1"/>
    <col min="5124" max="5124" width="2.140625" style="360" bestFit="1" customWidth="1"/>
    <col min="5125" max="5374" width="3.28515625" style="360" customWidth="1"/>
    <col min="5375" max="5375" width="14.85546875" style="360" customWidth="1"/>
    <col min="5376" max="5376" width="69.85546875" style="360" customWidth="1"/>
    <col min="5377" max="5377" width="14.140625" style="360" customWidth="1"/>
    <col min="5378" max="5378" width="13.5703125" style="360" customWidth="1"/>
    <col min="5379" max="5379" width="10.85546875" style="360" customWidth="1"/>
    <col min="5380" max="5380" width="2.140625" style="360" bestFit="1" customWidth="1"/>
    <col min="5381" max="5630" width="3.28515625" style="360" customWidth="1"/>
    <col min="5631" max="5631" width="14.85546875" style="360" customWidth="1"/>
    <col min="5632" max="5632" width="69.85546875" style="360" customWidth="1"/>
    <col min="5633" max="5633" width="14.140625" style="360" customWidth="1"/>
    <col min="5634" max="5634" width="13.5703125" style="360" customWidth="1"/>
    <col min="5635" max="5635" width="10.85546875" style="360" customWidth="1"/>
    <col min="5636" max="5636" width="2.140625" style="360" bestFit="1" customWidth="1"/>
    <col min="5637" max="5886" width="3.28515625" style="360" customWidth="1"/>
    <col min="5887" max="5887" width="14.85546875" style="360" customWidth="1"/>
    <col min="5888" max="5888" width="69.85546875" style="360" customWidth="1"/>
    <col min="5889" max="5889" width="14.140625" style="360" customWidth="1"/>
    <col min="5890" max="5890" width="13.5703125" style="360" customWidth="1"/>
    <col min="5891" max="5891" width="10.85546875" style="360" customWidth="1"/>
    <col min="5892" max="5892" width="2.140625" style="360" bestFit="1" customWidth="1"/>
    <col min="5893" max="6142" width="3.28515625" style="360" customWidth="1"/>
    <col min="6143" max="6143" width="14.85546875" style="360" customWidth="1"/>
    <col min="6144" max="6144" width="69.85546875" style="360" customWidth="1"/>
    <col min="6145" max="6145" width="14.140625" style="360" customWidth="1"/>
    <col min="6146" max="6146" width="13.5703125" style="360" customWidth="1"/>
    <col min="6147" max="6147" width="10.85546875" style="360" customWidth="1"/>
    <col min="6148" max="6148" width="2.140625" style="360" bestFit="1" customWidth="1"/>
    <col min="6149" max="6398" width="3.28515625" style="360" customWidth="1"/>
    <col min="6399" max="6399" width="14.85546875" style="360" customWidth="1"/>
    <col min="6400" max="6400" width="69.85546875" style="360" customWidth="1"/>
    <col min="6401" max="6401" width="14.140625" style="360" customWidth="1"/>
    <col min="6402" max="6402" width="13.5703125" style="360" customWidth="1"/>
    <col min="6403" max="6403" width="10.85546875" style="360" customWidth="1"/>
    <col min="6404" max="6404" width="2.140625" style="360" bestFit="1" customWidth="1"/>
    <col min="6405" max="6654" width="3.28515625" style="360" customWidth="1"/>
    <col min="6655" max="6655" width="14.85546875" style="360" customWidth="1"/>
    <col min="6656" max="6656" width="69.85546875" style="360" customWidth="1"/>
    <col min="6657" max="6657" width="14.140625" style="360" customWidth="1"/>
    <col min="6658" max="6658" width="13.5703125" style="360" customWidth="1"/>
    <col min="6659" max="6659" width="10.85546875" style="360" customWidth="1"/>
    <col min="6660" max="6660" width="2.140625" style="360" bestFit="1" customWidth="1"/>
    <col min="6661" max="6910" width="3.28515625" style="360" customWidth="1"/>
    <col min="6911" max="6911" width="14.85546875" style="360" customWidth="1"/>
    <col min="6912" max="6912" width="69.85546875" style="360" customWidth="1"/>
    <col min="6913" max="6913" width="14.140625" style="360" customWidth="1"/>
    <col min="6914" max="6914" width="13.5703125" style="360" customWidth="1"/>
    <col min="6915" max="6915" width="10.85546875" style="360" customWidth="1"/>
    <col min="6916" max="6916" width="2.140625" style="360" bestFit="1" customWidth="1"/>
    <col min="6917" max="7166" width="3.28515625" style="360" customWidth="1"/>
    <col min="7167" max="7167" width="14.85546875" style="360" customWidth="1"/>
    <col min="7168" max="7168" width="69.85546875" style="360" customWidth="1"/>
    <col min="7169" max="7169" width="14.140625" style="360" customWidth="1"/>
    <col min="7170" max="7170" width="13.5703125" style="360" customWidth="1"/>
    <col min="7171" max="7171" width="10.85546875" style="360" customWidth="1"/>
    <col min="7172" max="7172" width="2.140625" style="360" bestFit="1" customWidth="1"/>
    <col min="7173" max="7422" width="3.28515625" style="360" customWidth="1"/>
    <col min="7423" max="7423" width="14.85546875" style="360" customWidth="1"/>
    <col min="7424" max="7424" width="69.85546875" style="360" customWidth="1"/>
    <col min="7425" max="7425" width="14.140625" style="360" customWidth="1"/>
    <col min="7426" max="7426" width="13.5703125" style="360" customWidth="1"/>
    <col min="7427" max="7427" width="10.85546875" style="360" customWidth="1"/>
    <col min="7428" max="7428" width="2.140625" style="360" bestFit="1" customWidth="1"/>
    <col min="7429" max="7678" width="3.28515625" style="360" customWidth="1"/>
    <col min="7679" max="7679" width="14.85546875" style="360" customWidth="1"/>
    <col min="7680" max="7680" width="69.85546875" style="360" customWidth="1"/>
    <col min="7681" max="7681" width="14.140625" style="360" customWidth="1"/>
    <col min="7682" max="7682" width="13.5703125" style="360" customWidth="1"/>
    <col min="7683" max="7683" width="10.85546875" style="360" customWidth="1"/>
    <col min="7684" max="7684" width="2.140625" style="360" bestFit="1" customWidth="1"/>
    <col min="7685" max="7934" width="3.28515625" style="360" customWidth="1"/>
    <col min="7935" max="7935" width="14.85546875" style="360" customWidth="1"/>
    <col min="7936" max="7936" width="69.85546875" style="360" customWidth="1"/>
    <col min="7937" max="7937" width="14.140625" style="360" customWidth="1"/>
    <col min="7938" max="7938" width="13.5703125" style="360" customWidth="1"/>
    <col min="7939" max="7939" width="10.85546875" style="360" customWidth="1"/>
    <col min="7940" max="7940" width="2.140625" style="360" bestFit="1" customWidth="1"/>
    <col min="7941" max="8190" width="3.28515625" style="360" customWidth="1"/>
    <col min="8191" max="8191" width="14.85546875" style="360" customWidth="1"/>
    <col min="8192" max="8192" width="69.85546875" style="360" customWidth="1"/>
    <col min="8193" max="8193" width="14.140625" style="360" customWidth="1"/>
    <col min="8194" max="8194" width="13.5703125" style="360" customWidth="1"/>
    <col min="8195" max="8195" width="10.85546875" style="360" customWidth="1"/>
    <col min="8196" max="8196" width="2.140625" style="360" bestFit="1" customWidth="1"/>
    <col min="8197" max="8446" width="3.28515625" style="360" customWidth="1"/>
    <col min="8447" max="8447" width="14.85546875" style="360" customWidth="1"/>
    <col min="8448" max="8448" width="69.85546875" style="360" customWidth="1"/>
    <col min="8449" max="8449" width="14.140625" style="360" customWidth="1"/>
    <col min="8450" max="8450" width="13.5703125" style="360" customWidth="1"/>
    <col min="8451" max="8451" width="10.85546875" style="360" customWidth="1"/>
    <col min="8452" max="8452" width="2.140625" style="360" bestFit="1" customWidth="1"/>
    <col min="8453" max="8702" width="3.28515625" style="360" customWidth="1"/>
    <col min="8703" max="8703" width="14.85546875" style="360" customWidth="1"/>
    <col min="8704" max="8704" width="69.85546875" style="360" customWidth="1"/>
    <col min="8705" max="8705" width="14.140625" style="360" customWidth="1"/>
    <col min="8706" max="8706" width="13.5703125" style="360" customWidth="1"/>
    <col min="8707" max="8707" width="10.85546875" style="360" customWidth="1"/>
    <col min="8708" max="8708" width="2.140625" style="360" bestFit="1" customWidth="1"/>
    <col min="8709" max="8958" width="3.28515625" style="360" customWidth="1"/>
    <col min="8959" max="8959" width="14.85546875" style="360" customWidth="1"/>
    <col min="8960" max="8960" width="69.85546875" style="360" customWidth="1"/>
    <col min="8961" max="8961" width="14.140625" style="360" customWidth="1"/>
    <col min="8962" max="8962" width="13.5703125" style="360" customWidth="1"/>
    <col min="8963" max="8963" width="10.85546875" style="360" customWidth="1"/>
    <col min="8964" max="8964" width="2.140625" style="360" bestFit="1" customWidth="1"/>
    <col min="8965" max="9214" width="3.28515625" style="360" customWidth="1"/>
    <col min="9215" max="9215" width="14.85546875" style="360" customWidth="1"/>
    <col min="9216" max="9216" width="69.85546875" style="360" customWidth="1"/>
    <col min="9217" max="9217" width="14.140625" style="360" customWidth="1"/>
    <col min="9218" max="9218" width="13.5703125" style="360" customWidth="1"/>
    <col min="9219" max="9219" width="10.85546875" style="360" customWidth="1"/>
    <col min="9220" max="9220" width="2.140625" style="360" bestFit="1" customWidth="1"/>
    <col min="9221" max="9470" width="3.28515625" style="360" customWidth="1"/>
    <col min="9471" max="9471" width="14.85546875" style="360" customWidth="1"/>
    <col min="9472" max="9472" width="69.85546875" style="360" customWidth="1"/>
    <col min="9473" max="9473" width="14.140625" style="360" customWidth="1"/>
    <col min="9474" max="9474" width="13.5703125" style="360" customWidth="1"/>
    <col min="9475" max="9475" width="10.85546875" style="360" customWidth="1"/>
    <col min="9476" max="9476" width="2.140625" style="360" bestFit="1" customWidth="1"/>
    <col min="9477" max="9726" width="3.28515625" style="360" customWidth="1"/>
    <col min="9727" max="9727" width="14.85546875" style="360" customWidth="1"/>
    <col min="9728" max="9728" width="69.85546875" style="360" customWidth="1"/>
    <col min="9729" max="9729" width="14.140625" style="360" customWidth="1"/>
    <col min="9730" max="9730" width="13.5703125" style="360" customWidth="1"/>
    <col min="9731" max="9731" width="10.85546875" style="360" customWidth="1"/>
    <col min="9732" max="9732" width="2.140625" style="360" bestFit="1" customWidth="1"/>
    <col min="9733" max="9982" width="3.28515625" style="360" customWidth="1"/>
    <col min="9983" max="9983" width="14.85546875" style="360" customWidth="1"/>
    <col min="9984" max="9984" width="69.85546875" style="360" customWidth="1"/>
    <col min="9985" max="9985" width="14.140625" style="360" customWidth="1"/>
    <col min="9986" max="9986" width="13.5703125" style="360" customWidth="1"/>
    <col min="9987" max="9987" width="10.85546875" style="360" customWidth="1"/>
    <col min="9988" max="9988" width="2.140625" style="360" bestFit="1" customWidth="1"/>
    <col min="9989" max="10238" width="3.28515625" style="360" customWidth="1"/>
    <col min="10239" max="10239" width="14.85546875" style="360" customWidth="1"/>
    <col min="10240" max="10240" width="69.85546875" style="360" customWidth="1"/>
    <col min="10241" max="10241" width="14.140625" style="360" customWidth="1"/>
    <col min="10242" max="10242" width="13.5703125" style="360" customWidth="1"/>
    <col min="10243" max="10243" width="10.85546875" style="360" customWidth="1"/>
    <col min="10244" max="10244" width="2.140625" style="360" bestFit="1" customWidth="1"/>
    <col min="10245" max="10494" width="3.28515625" style="360" customWidth="1"/>
    <col min="10495" max="10495" width="14.85546875" style="360" customWidth="1"/>
    <col min="10496" max="10496" width="69.85546875" style="360" customWidth="1"/>
    <col min="10497" max="10497" width="14.140625" style="360" customWidth="1"/>
    <col min="10498" max="10498" width="13.5703125" style="360" customWidth="1"/>
    <col min="10499" max="10499" width="10.85546875" style="360" customWidth="1"/>
    <col min="10500" max="10500" width="2.140625" style="360" bestFit="1" customWidth="1"/>
    <col min="10501" max="10750" width="3.28515625" style="360" customWidth="1"/>
    <col min="10751" max="10751" width="14.85546875" style="360" customWidth="1"/>
    <col min="10752" max="10752" width="69.85546875" style="360" customWidth="1"/>
    <col min="10753" max="10753" width="14.140625" style="360" customWidth="1"/>
    <col min="10754" max="10754" width="13.5703125" style="360" customWidth="1"/>
    <col min="10755" max="10755" width="10.85546875" style="360" customWidth="1"/>
    <col min="10756" max="10756" width="2.140625" style="360" bestFit="1" customWidth="1"/>
    <col min="10757" max="11006" width="3.28515625" style="360" customWidth="1"/>
    <col min="11007" max="11007" width="14.85546875" style="360" customWidth="1"/>
    <col min="11008" max="11008" width="69.85546875" style="360" customWidth="1"/>
    <col min="11009" max="11009" width="14.140625" style="360" customWidth="1"/>
    <col min="11010" max="11010" width="13.5703125" style="360" customWidth="1"/>
    <col min="11011" max="11011" width="10.85546875" style="360" customWidth="1"/>
    <col min="11012" max="11012" width="2.140625" style="360" bestFit="1" customWidth="1"/>
    <col min="11013" max="11262" width="3.28515625" style="360" customWidth="1"/>
    <col min="11263" max="11263" width="14.85546875" style="360" customWidth="1"/>
    <col min="11264" max="11264" width="69.85546875" style="360" customWidth="1"/>
    <col min="11265" max="11265" width="14.140625" style="360" customWidth="1"/>
    <col min="11266" max="11266" width="13.5703125" style="360" customWidth="1"/>
    <col min="11267" max="11267" width="10.85546875" style="360" customWidth="1"/>
    <col min="11268" max="11268" width="2.140625" style="360" bestFit="1" customWidth="1"/>
    <col min="11269" max="11518" width="3.28515625" style="360" customWidth="1"/>
    <col min="11519" max="11519" width="14.85546875" style="360" customWidth="1"/>
    <col min="11520" max="11520" width="69.85546875" style="360" customWidth="1"/>
    <col min="11521" max="11521" width="14.140625" style="360" customWidth="1"/>
    <col min="11522" max="11522" width="13.5703125" style="360" customWidth="1"/>
    <col min="11523" max="11523" width="10.85546875" style="360" customWidth="1"/>
    <col min="11524" max="11524" width="2.140625" style="360" bestFit="1" customWidth="1"/>
    <col min="11525" max="11774" width="3.28515625" style="360" customWidth="1"/>
    <col min="11775" max="11775" width="14.85546875" style="360" customWidth="1"/>
    <col min="11776" max="11776" width="69.85546875" style="360" customWidth="1"/>
    <col min="11777" max="11777" width="14.140625" style="360" customWidth="1"/>
    <col min="11778" max="11778" width="13.5703125" style="360" customWidth="1"/>
    <col min="11779" max="11779" width="10.85546875" style="360" customWidth="1"/>
    <col min="11780" max="11780" width="2.140625" style="360" bestFit="1" customWidth="1"/>
    <col min="11781" max="12030" width="3.28515625" style="360" customWidth="1"/>
    <col min="12031" max="12031" width="14.85546875" style="360" customWidth="1"/>
    <col min="12032" max="12032" width="69.85546875" style="360" customWidth="1"/>
    <col min="12033" max="12033" width="14.140625" style="360" customWidth="1"/>
    <col min="12034" max="12034" width="13.5703125" style="360" customWidth="1"/>
    <col min="12035" max="12035" width="10.85546875" style="360" customWidth="1"/>
    <col min="12036" max="12036" width="2.140625" style="360" bestFit="1" customWidth="1"/>
    <col min="12037" max="12286" width="3.28515625" style="360" customWidth="1"/>
    <col min="12287" max="12287" width="14.85546875" style="360" customWidth="1"/>
    <col min="12288" max="12288" width="69.85546875" style="360" customWidth="1"/>
    <col min="12289" max="12289" width="14.140625" style="360" customWidth="1"/>
    <col min="12290" max="12290" width="13.5703125" style="360" customWidth="1"/>
    <col min="12291" max="12291" width="10.85546875" style="360" customWidth="1"/>
    <col min="12292" max="12292" width="2.140625" style="360" bestFit="1" customWidth="1"/>
    <col min="12293" max="12542" width="3.28515625" style="360" customWidth="1"/>
    <col min="12543" max="12543" width="14.85546875" style="360" customWidth="1"/>
    <col min="12544" max="12544" width="69.85546875" style="360" customWidth="1"/>
    <col min="12545" max="12545" width="14.140625" style="360" customWidth="1"/>
    <col min="12546" max="12546" width="13.5703125" style="360" customWidth="1"/>
    <col min="12547" max="12547" width="10.85546875" style="360" customWidth="1"/>
    <col min="12548" max="12548" width="2.140625" style="360" bestFit="1" customWidth="1"/>
    <col min="12549" max="12798" width="3.28515625" style="360" customWidth="1"/>
    <col min="12799" max="12799" width="14.85546875" style="360" customWidth="1"/>
    <col min="12800" max="12800" width="69.85546875" style="360" customWidth="1"/>
    <col min="12801" max="12801" width="14.140625" style="360" customWidth="1"/>
    <col min="12802" max="12802" width="13.5703125" style="360" customWidth="1"/>
    <col min="12803" max="12803" width="10.85546875" style="360" customWidth="1"/>
    <col min="12804" max="12804" width="2.140625" style="360" bestFit="1" customWidth="1"/>
    <col min="12805" max="13054" width="3.28515625" style="360" customWidth="1"/>
    <col min="13055" max="13055" width="14.85546875" style="360" customWidth="1"/>
    <col min="13056" max="13056" width="69.85546875" style="360" customWidth="1"/>
    <col min="13057" max="13057" width="14.140625" style="360" customWidth="1"/>
    <col min="13058" max="13058" width="13.5703125" style="360" customWidth="1"/>
    <col min="13059" max="13059" width="10.85546875" style="360" customWidth="1"/>
    <col min="13060" max="13060" width="2.140625" style="360" bestFit="1" customWidth="1"/>
    <col min="13061" max="13310" width="3.28515625" style="360" customWidth="1"/>
    <col min="13311" max="13311" width="14.85546875" style="360" customWidth="1"/>
    <col min="13312" max="13312" width="69.85546875" style="360" customWidth="1"/>
    <col min="13313" max="13313" width="14.140625" style="360" customWidth="1"/>
    <col min="13314" max="13314" width="13.5703125" style="360" customWidth="1"/>
    <col min="13315" max="13315" width="10.85546875" style="360" customWidth="1"/>
    <col min="13316" max="13316" width="2.140625" style="360" bestFit="1" customWidth="1"/>
    <col min="13317" max="13566" width="3.28515625" style="360" customWidth="1"/>
    <col min="13567" max="13567" width="14.85546875" style="360" customWidth="1"/>
    <col min="13568" max="13568" width="69.85546875" style="360" customWidth="1"/>
    <col min="13569" max="13569" width="14.140625" style="360" customWidth="1"/>
    <col min="13570" max="13570" width="13.5703125" style="360" customWidth="1"/>
    <col min="13571" max="13571" width="10.85546875" style="360" customWidth="1"/>
    <col min="13572" max="13572" width="2.140625" style="360" bestFit="1" customWidth="1"/>
    <col min="13573" max="13822" width="3.28515625" style="360" customWidth="1"/>
    <col min="13823" max="13823" width="14.85546875" style="360" customWidth="1"/>
    <col min="13824" max="13824" width="69.85546875" style="360" customWidth="1"/>
    <col min="13825" max="13825" width="14.140625" style="360" customWidth="1"/>
    <col min="13826" max="13826" width="13.5703125" style="360" customWidth="1"/>
    <col min="13827" max="13827" width="10.85546875" style="360" customWidth="1"/>
    <col min="13828" max="13828" width="2.140625" style="360" bestFit="1" customWidth="1"/>
    <col min="13829" max="14078" width="3.28515625" style="360" customWidth="1"/>
    <col min="14079" max="14079" width="14.85546875" style="360" customWidth="1"/>
    <col min="14080" max="14080" width="69.85546875" style="360" customWidth="1"/>
    <col min="14081" max="14081" width="14.140625" style="360" customWidth="1"/>
    <col min="14082" max="14082" width="13.5703125" style="360" customWidth="1"/>
    <col min="14083" max="14083" width="10.85546875" style="360" customWidth="1"/>
    <col min="14084" max="14084" width="2.140625" style="360" bestFit="1" customWidth="1"/>
    <col min="14085" max="14334" width="3.28515625" style="360" customWidth="1"/>
    <col min="14335" max="14335" width="14.85546875" style="360" customWidth="1"/>
    <col min="14336" max="14336" width="69.85546875" style="360" customWidth="1"/>
    <col min="14337" max="14337" width="14.140625" style="360" customWidth="1"/>
    <col min="14338" max="14338" width="13.5703125" style="360" customWidth="1"/>
    <col min="14339" max="14339" width="10.85546875" style="360" customWidth="1"/>
    <col min="14340" max="14340" width="2.140625" style="360" bestFit="1" customWidth="1"/>
    <col min="14341" max="14590" width="3.28515625" style="360" customWidth="1"/>
    <col min="14591" max="14591" width="14.85546875" style="360" customWidth="1"/>
    <col min="14592" max="14592" width="69.85546875" style="360" customWidth="1"/>
    <col min="14593" max="14593" width="14.140625" style="360" customWidth="1"/>
    <col min="14594" max="14594" width="13.5703125" style="360" customWidth="1"/>
    <col min="14595" max="14595" width="10.85546875" style="360" customWidth="1"/>
    <col min="14596" max="14596" width="2.140625" style="360" bestFit="1" customWidth="1"/>
    <col min="14597" max="14846" width="3.28515625" style="360" customWidth="1"/>
    <col min="14847" max="14847" width="14.85546875" style="360" customWidth="1"/>
    <col min="14848" max="14848" width="69.85546875" style="360" customWidth="1"/>
    <col min="14849" max="14849" width="14.140625" style="360" customWidth="1"/>
    <col min="14850" max="14850" width="13.5703125" style="360" customWidth="1"/>
    <col min="14851" max="14851" width="10.85546875" style="360" customWidth="1"/>
    <col min="14852" max="14852" width="2.140625" style="360" bestFit="1" customWidth="1"/>
    <col min="14853" max="15102" width="3.28515625" style="360" customWidth="1"/>
    <col min="15103" max="15103" width="14.85546875" style="360" customWidth="1"/>
    <col min="15104" max="15104" width="69.85546875" style="360" customWidth="1"/>
    <col min="15105" max="15105" width="14.140625" style="360" customWidth="1"/>
    <col min="15106" max="15106" width="13.5703125" style="360" customWidth="1"/>
    <col min="15107" max="15107" width="10.85546875" style="360" customWidth="1"/>
    <col min="15108" max="15108" width="2.140625" style="360" bestFit="1" customWidth="1"/>
    <col min="15109" max="15358" width="3.28515625" style="360" customWidth="1"/>
    <col min="15359" max="15359" width="14.85546875" style="360" customWidth="1"/>
    <col min="15360" max="15360" width="69.85546875" style="360" customWidth="1"/>
    <col min="15361" max="15361" width="14.140625" style="360" customWidth="1"/>
    <col min="15362" max="15362" width="13.5703125" style="360" customWidth="1"/>
    <col min="15363" max="15363" width="10.85546875" style="360" customWidth="1"/>
    <col min="15364" max="15364" width="2.140625" style="360" bestFit="1" customWidth="1"/>
    <col min="15365" max="15614" width="3.28515625" style="360" customWidth="1"/>
    <col min="15615" max="15615" width="14.85546875" style="360" customWidth="1"/>
    <col min="15616" max="15616" width="69.85546875" style="360" customWidth="1"/>
    <col min="15617" max="15617" width="14.140625" style="360" customWidth="1"/>
    <col min="15618" max="15618" width="13.5703125" style="360" customWidth="1"/>
    <col min="15619" max="15619" width="10.85546875" style="360" customWidth="1"/>
    <col min="15620" max="15620" width="2.140625" style="360" bestFit="1" customWidth="1"/>
    <col min="15621" max="15870" width="3.28515625" style="360" customWidth="1"/>
    <col min="15871" max="15871" width="14.85546875" style="360" customWidth="1"/>
    <col min="15872" max="15872" width="69.85546875" style="360" customWidth="1"/>
    <col min="15873" max="15873" width="14.140625" style="360" customWidth="1"/>
    <col min="15874" max="15874" width="13.5703125" style="360" customWidth="1"/>
    <col min="15875" max="15875" width="10.85546875" style="360" customWidth="1"/>
    <col min="15876" max="15876" width="2.140625" style="360" bestFit="1" customWidth="1"/>
    <col min="15877" max="16126" width="3.28515625" style="360" customWidth="1"/>
    <col min="16127" max="16127" width="14.85546875" style="360" customWidth="1"/>
    <col min="16128" max="16128" width="69.85546875" style="360" customWidth="1"/>
    <col min="16129" max="16129" width="14.140625" style="360" customWidth="1"/>
    <col min="16130" max="16130" width="13.5703125" style="360" customWidth="1"/>
    <col min="16131" max="16131" width="10.85546875" style="360" customWidth="1"/>
    <col min="16132" max="16132" width="2.140625" style="360" bestFit="1" customWidth="1"/>
    <col min="16133" max="16384" width="3.28515625" style="360" customWidth="1"/>
  </cols>
  <sheetData>
    <row r="1" spans="1:9" s="355" customFormat="1" ht="12.75" customHeight="1" x14ac:dyDescent="0.2">
      <c r="A1" s="670" t="s">
        <v>406</v>
      </c>
      <c r="B1" s="671"/>
      <c r="C1" s="671"/>
      <c r="D1" s="426"/>
      <c r="E1" s="426"/>
      <c r="F1" s="426"/>
      <c r="G1" s="175"/>
      <c r="I1" s="175"/>
    </row>
    <row r="2" spans="1:9" s="357" customFormat="1" ht="12.75" customHeight="1" x14ac:dyDescent="0.2">
      <c r="A2" s="672" t="s">
        <v>426</v>
      </c>
      <c r="B2" s="522"/>
      <c r="C2" s="522"/>
      <c r="D2" s="426"/>
      <c r="E2" s="426"/>
      <c r="F2" s="426"/>
      <c r="G2" s="356"/>
      <c r="I2" s="356"/>
    </row>
    <row r="3" spans="1:9" s="357" customFormat="1" ht="12.75" customHeight="1" x14ac:dyDescent="0.2">
      <c r="A3" s="672" t="s">
        <v>408</v>
      </c>
      <c r="B3" s="522"/>
      <c r="C3" s="522"/>
      <c r="D3" s="426"/>
      <c r="E3" s="426"/>
      <c r="F3" s="426"/>
      <c r="G3" s="356"/>
      <c r="I3" s="356"/>
    </row>
    <row r="4" spans="1:9" s="357" customFormat="1" ht="12.75" customHeight="1" x14ac:dyDescent="0.2">
      <c r="A4" s="672" t="s">
        <v>1</v>
      </c>
      <c r="B4" s="522"/>
      <c r="C4" s="522"/>
      <c r="D4" s="426"/>
      <c r="E4" s="426"/>
      <c r="F4" s="426"/>
      <c r="G4" s="356"/>
      <c r="I4" s="356"/>
    </row>
    <row r="5" spans="1:9" s="357" customFormat="1" ht="12" x14ac:dyDescent="0.2">
      <c r="A5" s="427"/>
      <c r="B5" s="358"/>
      <c r="C5" s="358"/>
      <c r="D5" s="358"/>
      <c r="E5" s="358"/>
      <c r="F5" s="355"/>
      <c r="G5" s="355"/>
      <c r="I5" s="355"/>
    </row>
    <row r="6" spans="1:9" s="357" customFormat="1" ht="16.5" customHeight="1" x14ac:dyDescent="0.2">
      <c r="A6" s="400" t="s">
        <v>4</v>
      </c>
      <c r="B6" s="673" t="s">
        <v>428</v>
      </c>
      <c r="C6" s="673"/>
      <c r="D6" s="359"/>
      <c r="E6" s="359"/>
      <c r="F6" s="359"/>
      <c r="G6" s="359"/>
      <c r="I6" s="355"/>
    </row>
    <row r="8" spans="1:9" x14ac:dyDescent="0.25">
      <c r="A8" s="377" t="s">
        <v>416</v>
      </c>
      <c r="B8" s="378" t="s">
        <v>417</v>
      </c>
      <c r="C8" s="378" t="s">
        <v>211</v>
      </c>
      <c r="D8" s="362"/>
      <c r="E8" s="362"/>
      <c r="F8" s="362"/>
      <c r="G8" s="362"/>
    </row>
    <row r="9" spans="1:9" x14ac:dyDescent="0.25">
      <c r="A9" s="363"/>
      <c r="B9" s="364"/>
      <c r="C9" s="363"/>
    </row>
    <row r="10" spans="1:9" x14ac:dyDescent="0.25">
      <c r="A10" s="366"/>
      <c r="B10" s="451" t="s">
        <v>462</v>
      </c>
      <c r="C10" s="452">
        <v>22339998</v>
      </c>
      <c r="D10" s="369"/>
      <c r="E10" s="369"/>
      <c r="F10" s="369"/>
      <c r="G10" s="369"/>
    </row>
    <row r="11" spans="1:9" x14ac:dyDescent="0.25">
      <c r="A11" s="366"/>
      <c r="B11" s="366"/>
      <c r="C11" s="367"/>
      <c r="D11" s="369"/>
      <c r="E11" s="369"/>
      <c r="F11" s="369"/>
      <c r="G11" s="369"/>
    </row>
    <row r="12" spans="1:9" x14ac:dyDescent="0.25">
      <c r="A12" s="366"/>
      <c r="B12" s="366"/>
      <c r="C12" s="367"/>
      <c r="D12" s="369"/>
      <c r="E12" s="369"/>
      <c r="F12" s="369"/>
      <c r="G12" s="369"/>
    </row>
    <row r="13" spans="1:9" x14ac:dyDescent="0.25">
      <c r="A13" s="366"/>
      <c r="B13" s="366"/>
      <c r="C13" s="367"/>
    </row>
    <row r="14" spans="1:9" x14ac:dyDescent="0.25">
      <c r="A14" s="366"/>
      <c r="B14" s="366"/>
      <c r="C14" s="367"/>
    </row>
    <row r="15" spans="1:9" x14ac:dyDescent="0.25">
      <c r="A15" s="366"/>
      <c r="B15" s="366"/>
      <c r="C15" s="367"/>
    </row>
    <row r="16" spans="1:9" x14ac:dyDescent="0.25">
      <c r="A16" s="366"/>
      <c r="B16" s="366"/>
      <c r="C16" s="367"/>
    </row>
    <row r="17" spans="1:11" x14ac:dyDescent="0.25">
      <c r="A17" s="366"/>
      <c r="B17" s="366"/>
      <c r="C17" s="367"/>
    </row>
    <row r="18" spans="1:11" x14ac:dyDescent="0.25">
      <c r="A18" s="370"/>
      <c r="B18" s="371"/>
      <c r="C18" s="370"/>
    </row>
    <row r="19" spans="1:11" x14ac:dyDescent="0.25">
      <c r="B19" s="372"/>
    </row>
    <row r="20" spans="1:11" x14ac:dyDescent="0.25">
      <c r="B20" s="373"/>
      <c r="C20" s="374">
        <f>SUM(C10:C19)</f>
        <v>22339998</v>
      </c>
      <c r="D20" s="376"/>
      <c r="E20" s="376"/>
      <c r="F20" s="376"/>
      <c r="G20" s="376"/>
    </row>
    <row r="22" spans="1:11" s="91" customFormat="1" ht="50.1" customHeight="1" x14ac:dyDescent="0.2">
      <c r="B22" s="138"/>
    </row>
    <row r="23" spans="1:11" s="91" customFormat="1" ht="14.1" customHeight="1" x14ac:dyDescent="0.2">
      <c r="B23" s="432" t="s">
        <v>440</v>
      </c>
    </row>
    <row r="24" spans="1:11" s="91" customFormat="1" ht="14.1" customHeight="1" x14ac:dyDescent="0.2">
      <c r="B24" s="431" t="s">
        <v>441</v>
      </c>
    </row>
    <row r="25" spans="1:11" s="91" customFormat="1" ht="50.1" customHeight="1" x14ac:dyDescent="0.2">
      <c r="A25" s="201"/>
      <c r="B25" s="202"/>
      <c r="D25" s="163"/>
      <c r="E25" s="124"/>
      <c r="F25" s="203"/>
      <c r="G25" s="163"/>
      <c r="H25" s="163"/>
      <c r="I25" s="163"/>
    </row>
    <row r="26" spans="1:11" s="91" customFormat="1" ht="14.1" customHeight="1" x14ac:dyDescent="0.2">
      <c r="B26" s="168"/>
      <c r="C26" s="163"/>
      <c r="D26" s="163"/>
    </row>
    <row r="27" spans="1:11" s="91" customFormat="1" ht="14.1" customHeight="1" x14ac:dyDescent="0.2">
      <c r="B27" s="435" t="s">
        <v>442</v>
      </c>
      <c r="C27" s="17"/>
      <c r="D27" s="139"/>
      <c r="E27" s="163"/>
    </row>
    <row r="28" spans="1:11" x14ac:dyDescent="0.2">
      <c r="A28" s="201"/>
      <c r="B28" s="431" t="s">
        <v>443</v>
      </c>
      <c r="C28" s="17"/>
      <c r="D28" s="139"/>
      <c r="E28" s="163"/>
      <c r="F28" s="91"/>
      <c r="G28" s="91"/>
      <c r="H28" s="163"/>
      <c r="I28" s="163"/>
      <c r="J28" s="91"/>
      <c r="K28" s="91"/>
    </row>
  </sheetData>
  <customSheetViews>
    <customSheetView guid="{2BFC04E4-446F-4A40-A01A-17DCDED4E58E}" showGridLines="0" outlineSymbols="0">
      <selection activeCell="C32" sqref="C32"/>
      <pageMargins left="0.78749999999999998" right="0.39374999999999999" top="0.78749999999999998" bottom="0.39374999999999999" header="0" footer="0"/>
      <pageSetup fitToWidth="0" fitToHeight="0" orientation="portrait" verticalDpi="0" r:id="rId1"/>
      <headerFooter alignWithMargins="0"/>
    </customSheetView>
    <customSheetView guid="{34D32569-C70B-4FDD-AF65-5379A2EF3AC8}" showGridLines="0" outlineSymbols="0">
      <selection sqref="A1:C1"/>
      <pageMargins left="0.78749999999999998" right="0.39374999999999999" top="0.78749999999999998" bottom="0.39374999999999999" header="0" footer="0"/>
      <pageSetup fitToWidth="0" fitToHeight="0" orientation="portrait" verticalDpi="0" r:id="rId2"/>
      <headerFooter alignWithMargins="0"/>
    </customSheetView>
  </customSheetViews>
  <mergeCells count="5">
    <mergeCell ref="A1:C1"/>
    <mergeCell ref="A2:C2"/>
    <mergeCell ref="A3:C3"/>
    <mergeCell ref="A4:C4"/>
    <mergeCell ref="B6:C6"/>
  </mergeCells>
  <pageMargins left="0.78749999999999998" right="0.39374999999999999" top="0.78749999999999998" bottom="0.39374999999999999" header="0" footer="0"/>
  <pageSetup fitToWidth="0" fitToHeight="0" orientation="landscape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2"/>
  <sheetViews>
    <sheetView showGridLines="0" topLeftCell="B1" zoomScaleNormal="100" zoomScalePageLayoutView="80" workbookViewId="0">
      <selection activeCell="N54" sqref="N54"/>
    </sheetView>
  </sheetViews>
  <sheetFormatPr baseColWidth="10" defaultRowHeight="12" x14ac:dyDescent="0.2"/>
  <cols>
    <col min="1" max="1" width="4.85546875" style="124" customWidth="1"/>
    <col min="2" max="2" width="27.5703125" style="125" customWidth="1"/>
    <col min="3" max="3" width="37.85546875" style="124" customWidth="1"/>
    <col min="4" max="5" width="21" style="124" customWidth="1"/>
    <col min="6" max="6" width="11" style="126" customWidth="1"/>
    <col min="7" max="8" width="27.5703125" style="124" customWidth="1"/>
    <col min="9" max="10" width="21" style="124" customWidth="1"/>
    <col min="11" max="11" width="4.85546875" style="91" customWidth="1"/>
    <col min="12" max="12" width="1.7109375" style="123" customWidth="1"/>
    <col min="13" max="13" width="11.42578125" style="124"/>
    <col min="14" max="14" width="16.28515625" style="124" customWidth="1"/>
    <col min="15" max="16384" width="11.42578125" style="124"/>
  </cols>
  <sheetData>
    <row r="1" spans="1:12" ht="14.1" customHeight="1" x14ac:dyDescent="0.2">
      <c r="B1" s="127"/>
      <c r="C1" s="535" t="s">
        <v>407</v>
      </c>
      <c r="D1" s="535"/>
      <c r="E1" s="535"/>
      <c r="F1" s="535"/>
      <c r="G1" s="535"/>
      <c r="H1" s="535"/>
      <c r="I1" s="535"/>
      <c r="J1" s="127"/>
      <c r="K1" s="127"/>
      <c r="L1" s="125"/>
    </row>
    <row r="2" spans="1:12" ht="14.1" customHeight="1" x14ac:dyDescent="0.2">
      <c r="B2" s="127"/>
      <c r="C2" s="535" t="s">
        <v>0</v>
      </c>
      <c r="D2" s="535"/>
      <c r="E2" s="535"/>
      <c r="F2" s="535"/>
      <c r="G2" s="535"/>
      <c r="H2" s="535"/>
      <c r="I2" s="535"/>
      <c r="J2" s="127"/>
      <c r="K2" s="127"/>
    </row>
    <row r="3" spans="1:12" ht="14.1" customHeight="1" x14ac:dyDescent="0.2">
      <c r="B3" s="127"/>
      <c r="C3" s="535" t="s">
        <v>413</v>
      </c>
      <c r="D3" s="535"/>
      <c r="E3" s="535"/>
      <c r="F3" s="535"/>
      <c r="G3" s="535"/>
      <c r="H3" s="535"/>
      <c r="I3" s="535"/>
      <c r="J3" s="127"/>
      <c r="K3" s="127"/>
    </row>
    <row r="4" spans="1:12" ht="14.1" customHeight="1" x14ac:dyDescent="0.2">
      <c r="B4" s="128"/>
      <c r="C4" s="536" t="s">
        <v>1</v>
      </c>
      <c r="D4" s="536"/>
      <c r="E4" s="536"/>
      <c r="F4" s="536"/>
      <c r="G4" s="536"/>
      <c r="H4" s="536"/>
      <c r="I4" s="536"/>
      <c r="J4" s="128"/>
      <c r="K4" s="128"/>
    </row>
    <row r="5" spans="1:12" ht="20.100000000000001" customHeight="1" x14ac:dyDescent="0.2">
      <c r="A5" s="129"/>
      <c r="C5" s="130" t="s">
        <v>4</v>
      </c>
      <c r="D5" s="523" t="s">
        <v>427</v>
      </c>
      <c r="E5" s="523"/>
      <c r="F5" s="523"/>
      <c r="G5" s="523"/>
      <c r="H5" s="523"/>
      <c r="I5" s="395"/>
      <c r="J5" s="395"/>
      <c r="K5" s="124"/>
    </row>
    <row r="6" spans="1:12" ht="3" customHeight="1" x14ac:dyDescent="0.2">
      <c r="A6" s="128"/>
      <c r="B6" s="128"/>
      <c r="C6" s="128"/>
      <c r="D6" s="128"/>
      <c r="E6" s="128"/>
      <c r="F6" s="131"/>
      <c r="G6" s="128"/>
      <c r="H6" s="128"/>
      <c r="I6" s="128"/>
      <c r="J6" s="128"/>
      <c r="K6" s="124"/>
      <c r="L6" s="125"/>
    </row>
    <row r="7" spans="1:12" ht="3" customHeight="1" x14ac:dyDescent="0.2">
      <c r="A7" s="128"/>
      <c r="B7" s="128"/>
      <c r="C7" s="128"/>
      <c r="D7" s="128"/>
      <c r="E7" s="128"/>
      <c r="F7" s="131"/>
      <c r="G7" s="128"/>
      <c r="H7" s="128"/>
      <c r="I7" s="128"/>
      <c r="J7" s="128"/>
    </row>
    <row r="8" spans="1:12" s="133" customFormat="1" ht="15" customHeight="1" x14ac:dyDescent="0.2">
      <c r="A8" s="539"/>
      <c r="B8" s="541" t="s">
        <v>77</v>
      </c>
      <c r="C8" s="541"/>
      <c r="D8" s="331" t="s">
        <v>5</v>
      </c>
      <c r="E8" s="331"/>
      <c r="F8" s="543"/>
      <c r="G8" s="541" t="s">
        <v>77</v>
      </c>
      <c r="H8" s="541"/>
      <c r="I8" s="331" t="s">
        <v>5</v>
      </c>
      <c r="J8" s="331"/>
      <c r="K8" s="332"/>
      <c r="L8" s="132"/>
    </row>
    <row r="9" spans="1:12" s="133" customFormat="1" ht="15" customHeight="1" x14ac:dyDescent="0.2">
      <c r="A9" s="540"/>
      <c r="B9" s="542"/>
      <c r="C9" s="542"/>
      <c r="D9" s="333">
        <v>2016</v>
      </c>
      <c r="E9" s="333">
        <v>2015</v>
      </c>
      <c r="F9" s="544"/>
      <c r="G9" s="542"/>
      <c r="H9" s="542"/>
      <c r="I9" s="333">
        <v>2016</v>
      </c>
      <c r="J9" s="333">
        <v>2015</v>
      </c>
      <c r="K9" s="334"/>
      <c r="L9" s="132"/>
    </row>
    <row r="10" spans="1:12" ht="3" customHeight="1" x14ac:dyDescent="0.2">
      <c r="A10" s="134"/>
      <c r="B10" s="128"/>
      <c r="C10" s="128"/>
      <c r="D10" s="128"/>
      <c r="E10" s="128"/>
      <c r="F10" s="131"/>
      <c r="G10" s="128"/>
      <c r="H10" s="128"/>
      <c r="I10" s="128"/>
      <c r="J10" s="128"/>
      <c r="K10" s="135"/>
      <c r="L10" s="125"/>
    </row>
    <row r="11" spans="1:12" ht="3" customHeight="1" x14ac:dyDescent="0.2">
      <c r="A11" s="134"/>
      <c r="B11" s="128"/>
      <c r="C11" s="128"/>
      <c r="D11" s="128"/>
      <c r="E11" s="128"/>
      <c r="F11" s="131"/>
      <c r="G11" s="128"/>
      <c r="H11" s="128"/>
      <c r="I11" s="128"/>
      <c r="J11" s="128"/>
      <c r="K11" s="135"/>
    </row>
    <row r="12" spans="1:12" x14ac:dyDescent="0.2">
      <c r="A12" s="136"/>
      <c r="B12" s="526" t="s">
        <v>6</v>
      </c>
      <c r="C12" s="526"/>
      <c r="D12" s="137"/>
      <c r="E12" s="138"/>
      <c r="G12" s="526" t="s">
        <v>7</v>
      </c>
      <c r="H12" s="526"/>
      <c r="I12" s="139"/>
      <c r="J12" s="139"/>
      <c r="K12" s="135"/>
    </row>
    <row r="13" spans="1:12" ht="5.0999999999999996" customHeight="1" x14ac:dyDescent="0.2">
      <c r="A13" s="136"/>
      <c r="B13" s="140"/>
      <c r="C13" s="139"/>
      <c r="D13" s="141"/>
      <c r="E13" s="141"/>
      <c r="G13" s="140"/>
      <c r="H13" s="139"/>
      <c r="I13" s="142"/>
      <c r="J13" s="142"/>
      <c r="K13" s="135"/>
    </row>
    <row r="14" spans="1:12" x14ac:dyDescent="0.2">
      <c r="A14" s="136"/>
      <c r="B14" s="528" t="s">
        <v>8</v>
      </c>
      <c r="C14" s="528"/>
      <c r="D14" s="141"/>
      <c r="E14" s="141"/>
      <c r="G14" s="528" t="s">
        <v>9</v>
      </c>
      <c r="H14" s="528"/>
      <c r="I14" s="141"/>
      <c r="J14" s="141"/>
      <c r="K14" s="135"/>
    </row>
    <row r="15" spans="1:12" ht="5.0999999999999996" customHeight="1" x14ac:dyDescent="0.2">
      <c r="A15" s="136"/>
      <c r="B15" s="143"/>
      <c r="C15" s="144"/>
      <c r="D15" s="141"/>
      <c r="E15" s="141"/>
      <c r="G15" s="143"/>
      <c r="H15" s="144"/>
      <c r="I15" s="141"/>
      <c r="J15" s="141"/>
      <c r="K15" s="135"/>
    </row>
    <row r="16" spans="1:12" x14ac:dyDescent="0.2">
      <c r="A16" s="136"/>
      <c r="B16" s="524" t="s">
        <v>10</v>
      </c>
      <c r="C16" s="524"/>
      <c r="D16" s="145">
        <v>6401755</v>
      </c>
      <c r="E16" s="145">
        <v>21932784</v>
      </c>
      <c r="G16" s="524" t="s">
        <v>11</v>
      </c>
      <c r="H16" s="524"/>
      <c r="I16" s="145">
        <v>839118</v>
      </c>
      <c r="J16" s="145">
        <v>21424533</v>
      </c>
      <c r="K16" s="135"/>
    </row>
    <row r="17" spans="1:11" x14ac:dyDescent="0.2">
      <c r="A17" s="136"/>
      <c r="B17" s="524" t="s">
        <v>12</v>
      </c>
      <c r="C17" s="524"/>
      <c r="D17" s="145">
        <v>39370</v>
      </c>
      <c r="E17" s="145">
        <v>83873</v>
      </c>
      <c r="G17" s="524" t="s">
        <v>13</v>
      </c>
      <c r="H17" s="524"/>
      <c r="I17" s="145">
        <v>0</v>
      </c>
      <c r="J17" s="145">
        <v>0</v>
      </c>
      <c r="K17" s="135"/>
    </row>
    <row r="18" spans="1:11" ht="12.75" customHeight="1" x14ac:dyDescent="0.2">
      <c r="A18" s="136"/>
      <c r="B18" s="524" t="s">
        <v>14</v>
      </c>
      <c r="C18" s="524"/>
      <c r="D18" s="145">
        <v>0</v>
      </c>
      <c r="E18" s="145">
        <v>10075707</v>
      </c>
      <c r="G18" s="524" t="s">
        <v>15</v>
      </c>
      <c r="H18" s="524"/>
      <c r="I18" s="145">
        <v>0</v>
      </c>
      <c r="J18" s="145">
        <v>0</v>
      </c>
      <c r="K18" s="135"/>
    </row>
    <row r="19" spans="1:11" x14ac:dyDescent="0.2">
      <c r="A19" s="136"/>
      <c r="B19" s="524" t="s">
        <v>16</v>
      </c>
      <c r="C19" s="524"/>
      <c r="D19" s="145">
        <v>0</v>
      </c>
      <c r="E19" s="145">
        <v>0</v>
      </c>
      <c r="G19" s="524" t="s">
        <v>17</v>
      </c>
      <c r="H19" s="524"/>
      <c r="I19" s="145">
        <v>0</v>
      </c>
      <c r="J19" s="145">
        <v>0</v>
      </c>
      <c r="K19" s="135"/>
    </row>
    <row r="20" spans="1:11" x14ac:dyDescent="0.2">
      <c r="A20" s="136"/>
      <c r="B20" s="524" t="s">
        <v>18</v>
      </c>
      <c r="C20" s="524"/>
      <c r="D20" s="145">
        <v>0</v>
      </c>
      <c r="E20" s="145">
        <v>0</v>
      </c>
      <c r="G20" s="524" t="s">
        <v>19</v>
      </c>
      <c r="H20" s="524"/>
      <c r="I20" s="145">
        <v>0</v>
      </c>
      <c r="J20" s="145">
        <v>0</v>
      </c>
      <c r="K20" s="135"/>
    </row>
    <row r="21" spans="1:11" ht="25.5" customHeight="1" x14ac:dyDescent="0.2">
      <c r="A21" s="136"/>
      <c r="B21" s="524" t="s">
        <v>20</v>
      </c>
      <c r="C21" s="524"/>
      <c r="D21" s="145">
        <v>0</v>
      </c>
      <c r="E21" s="145">
        <v>0</v>
      </c>
      <c r="G21" s="527" t="s">
        <v>21</v>
      </c>
      <c r="H21" s="527"/>
      <c r="I21" s="145">
        <v>0</v>
      </c>
      <c r="J21" s="145">
        <v>0</v>
      </c>
      <c r="K21" s="135"/>
    </row>
    <row r="22" spans="1:11" x14ac:dyDescent="0.2">
      <c r="A22" s="136"/>
      <c r="B22" s="524" t="s">
        <v>22</v>
      </c>
      <c r="C22" s="524"/>
      <c r="D22" s="145">
        <v>80</v>
      </c>
      <c r="E22" s="145">
        <v>76</v>
      </c>
      <c r="G22" s="524" t="s">
        <v>23</v>
      </c>
      <c r="H22" s="524"/>
      <c r="I22" s="145">
        <v>0</v>
      </c>
      <c r="J22" s="145">
        <v>0</v>
      </c>
      <c r="K22" s="135"/>
    </row>
    <row r="23" spans="1:11" x14ac:dyDescent="0.2">
      <c r="A23" s="136"/>
      <c r="B23" s="146"/>
      <c r="C23" s="147"/>
      <c r="D23" s="148"/>
      <c r="E23" s="148"/>
      <c r="G23" s="524" t="s">
        <v>24</v>
      </c>
      <c r="H23" s="524"/>
      <c r="I23" s="145">
        <v>0</v>
      </c>
      <c r="J23" s="145">
        <v>0</v>
      </c>
      <c r="K23" s="135"/>
    </row>
    <row r="24" spans="1:11" x14ac:dyDescent="0.2">
      <c r="A24" s="149"/>
      <c r="B24" s="528" t="s">
        <v>25</v>
      </c>
      <c r="C24" s="528"/>
      <c r="D24" s="150">
        <f>SUM(D16:D22)</f>
        <v>6441205</v>
      </c>
      <c r="E24" s="150">
        <f>SUM(E16:E22)</f>
        <v>32092440</v>
      </c>
      <c r="F24" s="151"/>
      <c r="G24" s="140"/>
      <c r="H24" s="139"/>
      <c r="I24" s="152"/>
      <c r="J24" s="152"/>
      <c r="K24" s="135"/>
    </row>
    <row r="25" spans="1:11" x14ac:dyDescent="0.2">
      <c r="A25" s="149"/>
      <c r="B25" s="140"/>
      <c r="C25" s="153"/>
      <c r="D25" s="152"/>
      <c r="E25" s="152"/>
      <c r="F25" s="151"/>
      <c r="G25" s="528" t="s">
        <v>26</v>
      </c>
      <c r="H25" s="528"/>
      <c r="I25" s="150">
        <f>SUM(I16:I23)</f>
        <v>839118</v>
      </c>
      <c r="J25" s="150">
        <f>SUM(J16:J23)</f>
        <v>21424533</v>
      </c>
      <c r="K25" s="135"/>
    </row>
    <row r="26" spans="1:11" x14ac:dyDescent="0.2">
      <c r="A26" s="136"/>
      <c r="B26" s="146"/>
      <c r="C26" s="146"/>
      <c r="D26" s="148"/>
      <c r="E26" s="148"/>
      <c r="G26" s="154"/>
      <c r="H26" s="147"/>
      <c r="I26" s="148"/>
      <c r="J26" s="148"/>
      <c r="K26" s="135"/>
    </row>
    <row r="27" spans="1:11" x14ac:dyDescent="0.2">
      <c r="A27" s="136"/>
      <c r="B27" s="528" t="s">
        <v>27</v>
      </c>
      <c r="C27" s="528"/>
      <c r="D27" s="141"/>
      <c r="E27" s="141"/>
      <c r="G27" s="528" t="s">
        <v>28</v>
      </c>
      <c r="H27" s="528"/>
      <c r="I27" s="141"/>
      <c r="J27" s="141"/>
      <c r="K27" s="135"/>
    </row>
    <row r="28" spans="1:11" x14ac:dyDescent="0.2">
      <c r="A28" s="136"/>
      <c r="B28" s="146"/>
      <c r="C28" s="146"/>
      <c r="D28" s="148"/>
      <c r="E28" s="148"/>
      <c r="G28" s="146"/>
      <c r="H28" s="147"/>
      <c r="I28" s="148"/>
      <c r="J28" s="148"/>
      <c r="K28" s="135"/>
    </row>
    <row r="29" spans="1:11" x14ac:dyDescent="0.2">
      <c r="A29" s="136"/>
      <c r="B29" s="524" t="s">
        <v>29</v>
      </c>
      <c r="C29" s="524"/>
      <c r="D29" s="145">
        <v>0</v>
      </c>
      <c r="E29" s="145">
        <v>0</v>
      </c>
      <c r="G29" s="524" t="s">
        <v>30</v>
      </c>
      <c r="H29" s="524"/>
      <c r="I29" s="145">
        <v>0</v>
      </c>
      <c r="J29" s="145">
        <v>0</v>
      </c>
      <c r="K29" s="135"/>
    </row>
    <row r="30" spans="1:11" x14ac:dyDescent="0.2">
      <c r="A30" s="136"/>
      <c r="B30" s="524" t="s">
        <v>31</v>
      </c>
      <c r="C30" s="524"/>
      <c r="D30" s="145">
        <v>0</v>
      </c>
      <c r="E30" s="145">
        <v>0</v>
      </c>
      <c r="G30" s="524" t="s">
        <v>32</v>
      </c>
      <c r="H30" s="524"/>
      <c r="I30" s="145">
        <v>0</v>
      </c>
      <c r="J30" s="145">
        <v>0</v>
      </c>
      <c r="K30" s="135"/>
    </row>
    <row r="31" spans="1:11" x14ac:dyDescent="0.2">
      <c r="A31" s="136"/>
      <c r="B31" s="538" t="s">
        <v>33</v>
      </c>
      <c r="C31" s="538"/>
      <c r="D31" s="145">
        <v>23633930</v>
      </c>
      <c r="E31" s="145">
        <v>20151414</v>
      </c>
      <c r="G31" s="524" t="s">
        <v>34</v>
      </c>
      <c r="H31" s="524"/>
      <c r="I31" s="145">
        <v>0</v>
      </c>
      <c r="J31" s="145">
        <v>0</v>
      </c>
      <c r="K31" s="135"/>
    </row>
    <row r="32" spans="1:11" x14ac:dyDescent="0.2">
      <c r="A32" s="136"/>
      <c r="B32" s="524" t="s">
        <v>35</v>
      </c>
      <c r="C32" s="524"/>
      <c r="D32" s="145">
        <v>11317333</v>
      </c>
      <c r="E32" s="145">
        <v>2047151</v>
      </c>
      <c r="G32" s="524" t="s">
        <v>36</v>
      </c>
      <c r="H32" s="524"/>
      <c r="I32" s="145">
        <v>0</v>
      </c>
      <c r="J32" s="145">
        <v>0</v>
      </c>
      <c r="K32" s="135"/>
    </row>
    <row r="33" spans="1:11" ht="26.25" customHeight="1" x14ac:dyDescent="0.2">
      <c r="A33" s="136"/>
      <c r="B33" s="524" t="s">
        <v>37</v>
      </c>
      <c r="C33" s="524"/>
      <c r="D33" s="145">
        <v>445494</v>
      </c>
      <c r="E33" s="145">
        <v>338132</v>
      </c>
      <c r="G33" s="527" t="s">
        <v>38</v>
      </c>
      <c r="H33" s="527"/>
      <c r="I33" s="145">
        <v>6187</v>
      </c>
      <c r="J33" s="145">
        <v>0</v>
      </c>
      <c r="K33" s="135"/>
    </row>
    <row r="34" spans="1:11" x14ac:dyDescent="0.2">
      <c r="A34" s="136"/>
      <c r="B34" s="524" t="s">
        <v>39</v>
      </c>
      <c r="C34" s="524"/>
      <c r="D34" s="145">
        <v>0</v>
      </c>
      <c r="E34" s="145">
        <v>0</v>
      </c>
      <c r="G34" s="524" t="s">
        <v>40</v>
      </c>
      <c r="H34" s="524"/>
      <c r="I34" s="145">
        <v>669508</v>
      </c>
      <c r="J34" s="145">
        <v>669508</v>
      </c>
      <c r="K34" s="135"/>
    </row>
    <row r="35" spans="1:11" x14ac:dyDescent="0.2">
      <c r="A35" s="136"/>
      <c r="B35" s="524" t="s">
        <v>41</v>
      </c>
      <c r="C35" s="524"/>
      <c r="D35" s="145">
        <v>0</v>
      </c>
      <c r="E35" s="145">
        <v>0</v>
      </c>
      <c r="G35" s="146"/>
      <c r="H35" s="147"/>
      <c r="I35" s="148"/>
      <c r="J35" s="148"/>
      <c r="K35" s="135"/>
    </row>
    <row r="36" spans="1:11" x14ac:dyDescent="0.2">
      <c r="A36" s="136"/>
      <c r="B36" s="524" t="s">
        <v>42</v>
      </c>
      <c r="C36" s="524"/>
      <c r="D36" s="145">
        <v>0</v>
      </c>
      <c r="E36" s="145">
        <v>0</v>
      </c>
      <c r="G36" s="528" t="s">
        <v>43</v>
      </c>
      <c r="H36" s="528"/>
      <c r="I36" s="150">
        <f>SUM(I29:I34)</f>
        <v>675695</v>
      </c>
      <c r="J36" s="150">
        <f>SUM(J29:J34)</f>
        <v>669508</v>
      </c>
      <c r="K36" s="135"/>
    </row>
    <row r="37" spans="1:11" x14ac:dyDescent="0.2">
      <c r="A37" s="136"/>
      <c r="B37" s="524" t="s">
        <v>44</v>
      </c>
      <c r="C37" s="524"/>
      <c r="D37" s="145">
        <v>0</v>
      </c>
      <c r="E37" s="145">
        <v>0</v>
      </c>
      <c r="G37" s="140"/>
      <c r="H37" s="153"/>
      <c r="I37" s="152"/>
      <c r="J37" s="152"/>
      <c r="K37" s="135"/>
    </row>
    <row r="38" spans="1:11" x14ac:dyDescent="0.2">
      <c r="A38" s="136"/>
      <c r="B38" s="146"/>
      <c r="C38" s="147"/>
      <c r="D38" s="148"/>
      <c r="E38" s="148"/>
      <c r="G38" s="528" t="s">
        <v>190</v>
      </c>
      <c r="H38" s="528"/>
      <c r="I38" s="150">
        <f>I25+I36</f>
        <v>1514813</v>
      </c>
      <c r="J38" s="150">
        <f>J25+J36</f>
        <v>22094041</v>
      </c>
      <c r="K38" s="135"/>
    </row>
    <row r="39" spans="1:11" x14ac:dyDescent="0.2">
      <c r="A39" s="149"/>
      <c r="B39" s="528" t="s">
        <v>46</v>
      </c>
      <c r="C39" s="528"/>
      <c r="D39" s="150">
        <f>SUM(D29:D37)</f>
        <v>35396757</v>
      </c>
      <c r="E39" s="150">
        <f>SUM(E29:E37)</f>
        <v>22536697</v>
      </c>
      <c r="F39" s="151"/>
      <c r="G39" s="140"/>
      <c r="H39" s="155"/>
      <c r="I39" s="152"/>
      <c r="J39" s="152"/>
      <c r="K39" s="135"/>
    </row>
    <row r="40" spans="1:11" x14ac:dyDescent="0.2">
      <c r="A40" s="136"/>
      <c r="B40" s="146"/>
      <c r="C40" s="140"/>
      <c r="D40" s="148"/>
      <c r="E40" s="148"/>
      <c r="G40" s="526" t="s">
        <v>47</v>
      </c>
      <c r="H40" s="526"/>
      <c r="I40" s="148"/>
      <c r="J40" s="148"/>
      <c r="K40" s="135"/>
    </row>
    <row r="41" spans="1:11" x14ac:dyDescent="0.2">
      <c r="A41" s="136"/>
      <c r="B41" s="528" t="s">
        <v>191</v>
      </c>
      <c r="C41" s="528"/>
      <c r="D41" s="150">
        <f>D24+D39</f>
        <v>41837962</v>
      </c>
      <c r="E41" s="150">
        <f>E24+E39</f>
        <v>54629137</v>
      </c>
      <c r="G41" s="140"/>
      <c r="H41" s="155"/>
      <c r="I41" s="148"/>
      <c r="J41" s="148"/>
      <c r="K41" s="135"/>
    </row>
    <row r="42" spans="1:11" x14ac:dyDescent="0.2">
      <c r="A42" s="136"/>
      <c r="B42" s="146"/>
      <c r="C42" s="146"/>
      <c r="D42" s="148"/>
      <c r="E42" s="148"/>
      <c r="G42" s="528" t="s">
        <v>49</v>
      </c>
      <c r="H42" s="528"/>
      <c r="I42" s="150">
        <f>SUM(I44:I46)</f>
        <v>6567626</v>
      </c>
      <c r="J42" s="150">
        <f>SUM(J44:J46)</f>
        <v>0</v>
      </c>
      <c r="K42" s="135"/>
    </row>
    <row r="43" spans="1:11" x14ac:dyDescent="0.2">
      <c r="A43" s="136"/>
      <c r="B43" s="146"/>
      <c r="C43" s="146"/>
      <c r="D43" s="148"/>
      <c r="E43" s="148"/>
      <c r="G43" s="146"/>
      <c r="H43" s="138"/>
      <c r="I43" s="148"/>
      <c r="J43" s="148"/>
      <c r="K43" s="135"/>
    </row>
    <row r="44" spans="1:11" x14ac:dyDescent="0.2">
      <c r="A44" s="136"/>
      <c r="B44" s="146"/>
      <c r="C44" s="146"/>
      <c r="D44" s="148"/>
      <c r="E44" s="148"/>
      <c r="G44" s="524" t="s">
        <v>50</v>
      </c>
      <c r="H44" s="524"/>
      <c r="I44" s="145">
        <v>0</v>
      </c>
      <c r="J44" s="145">
        <v>0</v>
      </c>
      <c r="K44" s="135"/>
    </row>
    <row r="45" spans="1:11" x14ac:dyDescent="0.2">
      <c r="A45" s="136"/>
      <c r="B45" s="146"/>
      <c r="C45" s="537"/>
      <c r="D45" s="537"/>
      <c r="E45" s="148"/>
      <c r="G45" s="524" t="s">
        <v>51</v>
      </c>
      <c r="H45" s="524"/>
      <c r="I45" s="145">
        <v>6567626</v>
      </c>
      <c r="J45" s="145">
        <v>0</v>
      </c>
      <c r="K45" s="135"/>
    </row>
    <row r="46" spans="1:11" x14ac:dyDescent="0.2">
      <c r="A46" s="136"/>
      <c r="B46" s="146"/>
      <c r="C46" s="537"/>
      <c r="D46" s="537"/>
      <c r="E46" s="148"/>
      <c r="G46" s="524" t="s">
        <v>52</v>
      </c>
      <c r="H46" s="524"/>
      <c r="I46" s="145">
        <v>0</v>
      </c>
      <c r="J46" s="145">
        <v>0</v>
      </c>
      <c r="K46" s="135"/>
    </row>
    <row r="47" spans="1:11" x14ac:dyDescent="0.2">
      <c r="A47" s="136"/>
      <c r="B47" s="146"/>
      <c r="C47" s="537"/>
      <c r="D47" s="537"/>
      <c r="E47" s="148"/>
      <c r="G47" s="146"/>
      <c r="H47" s="138"/>
      <c r="I47" s="148"/>
      <c r="J47" s="148"/>
      <c r="K47" s="135"/>
    </row>
    <row r="48" spans="1:11" x14ac:dyDescent="0.2">
      <c r="A48" s="136"/>
      <c r="B48" s="146"/>
      <c r="C48" s="537"/>
      <c r="D48" s="537"/>
      <c r="E48" s="148"/>
      <c r="G48" s="528" t="s">
        <v>53</v>
      </c>
      <c r="H48" s="528"/>
      <c r="I48" s="150">
        <f>SUM(I50:I54)</f>
        <v>33755523</v>
      </c>
      <c r="J48" s="150">
        <f>SUM(J50:J54)</f>
        <v>32535096</v>
      </c>
      <c r="K48" s="135"/>
    </row>
    <row r="49" spans="1:14" x14ac:dyDescent="0.2">
      <c r="A49" s="136"/>
      <c r="B49" s="146"/>
      <c r="C49" s="537"/>
      <c r="D49" s="537"/>
      <c r="E49" s="148"/>
      <c r="G49" s="140"/>
      <c r="H49" s="138"/>
      <c r="I49" s="156"/>
      <c r="J49" s="156"/>
      <c r="K49" s="135"/>
    </row>
    <row r="50" spans="1:14" x14ac:dyDescent="0.2">
      <c r="A50" s="136"/>
      <c r="B50" s="146"/>
      <c r="C50" s="537"/>
      <c r="D50" s="537"/>
      <c r="E50" s="148"/>
      <c r="G50" s="524" t="s">
        <v>54</v>
      </c>
      <c r="H50" s="524"/>
      <c r="I50" s="145">
        <f>+EA!I53</f>
        <v>1393757</v>
      </c>
      <c r="J50" s="145">
        <f>+EA!J53</f>
        <v>32908812</v>
      </c>
      <c r="K50" s="135"/>
    </row>
    <row r="51" spans="1:14" x14ac:dyDescent="0.2">
      <c r="A51" s="136"/>
      <c r="B51" s="146"/>
      <c r="C51" s="537"/>
      <c r="D51" s="537"/>
      <c r="E51" s="148"/>
      <c r="G51" s="524" t="s">
        <v>55</v>
      </c>
      <c r="H51" s="524"/>
      <c r="I51" s="145">
        <f>+J50+J51</f>
        <v>32535096</v>
      </c>
      <c r="J51" s="145">
        <v>-373716</v>
      </c>
      <c r="K51" s="135"/>
    </row>
    <row r="52" spans="1:14" x14ac:dyDescent="0.2">
      <c r="A52" s="136"/>
      <c r="B52" s="146"/>
      <c r="C52" s="537"/>
      <c r="D52" s="537"/>
      <c r="E52" s="148"/>
      <c r="G52" s="524" t="s">
        <v>56</v>
      </c>
      <c r="H52" s="524"/>
      <c r="I52" s="145">
        <v>0</v>
      </c>
      <c r="J52" s="145">
        <v>0</v>
      </c>
      <c r="K52" s="135"/>
    </row>
    <row r="53" spans="1:14" x14ac:dyDescent="0.2">
      <c r="A53" s="136"/>
      <c r="B53" s="146"/>
      <c r="C53" s="146"/>
      <c r="D53" s="148"/>
      <c r="E53" s="148"/>
      <c r="G53" s="524" t="s">
        <v>57</v>
      </c>
      <c r="H53" s="524"/>
      <c r="I53" s="145">
        <v>-2562</v>
      </c>
      <c r="J53" s="145">
        <v>0</v>
      </c>
      <c r="K53" s="135"/>
    </row>
    <row r="54" spans="1:14" x14ac:dyDescent="0.2">
      <c r="A54" s="136"/>
      <c r="B54" s="146"/>
      <c r="C54" s="146"/>
      <c r="D54" s="148"/>
      <c r="E54" s="148"/>
      <c r="G54" s="524" t="s">
        <v>58</v>
      </c>
      <c r="H54" s="524"/>
      <c r="I54" s="145">
        <v>-170768</v>
      </c>
      <c r="J54" s="145">
        <v>0</v>
      </c>
      <c r="K54" s="135"/>
    </row>
    <row r="55" spans="1:14" x14ac:dyDescent="0.2">
      <c r="A55" s="136"/>
      <c r="B55" s="146"/>
      <c r="C55" s="146"/>
      <c r="D55" s="148"/>
      <c r="E55" s="148"/>
      <c r="G55" s="146"/>
      <c r="H55" s="138"/>
      <c r="I55" s="148"/>
      <c r="J55" s="148"/>
      <c r="K55" s="135"/>
    </row>
    <row r="56" spans="1:14" ht="25.5" customHeight="1" x14ac:dyDescent="0.2">
      <c r="A56" s="136"/>
      <c r="B56" s="146"/>
      <c r="C56" s="146"/>
      <c r="D56" s="148"/>
      <c r="E56" s="148"/>
      <c r="G56" s="528" t="s">
        <v>59</v>
      </c>
      <c r="H56" s="528"/>
      <c r="I56" s="150">
        <f>SUM(I58:I59)</f>
        <v>0</v>
      </c>
      <c r="J56" s="150">
        <f>SUM(J58:J59)</f>
        <v>0</v>
      </c>
      <c r="K56" s="135"/>
    </row>
    <row r="57" spans="1:14" x14ac:dyDescent="0.2">
      <c r="A57" s="136"/>
      <c r="B57" s="146"/>
      <c r="C57" s="146"/>
      <c r="D57" s="148"/>
      <c r="E57" s="148"/>
      <c r="G57" s="146"/>
      <c r="H57" s="138"/>
      <c r="I57" s="148"/>
      <c r="J57" s="148"/>
      <c r="K57" s="135"/>
    </row>
    <row r="58" spans="1:14" x14ac:dyDescent="0.2">
      <c r="A58" s="136"/>
      <c r="B58" s="146"/>
      <c r="C58" s="146"/>
      <c r="D58" s="148"/>
      <c r="E58" s="148"/>
      <c r="G58" s="524" t="s">
        <v>60</v>
      </c>
      <c r="H58" s="524"/>
      <c r="I58" s="145">
        <v>0</v>
      </c>
      <c r="J58" s="145">
        <v>0</v>
      </c>
      <c r="K58" s="135"/>
    </row>
    <row r="59" spans="1:14" x14ac:dyDescent="0.2">
      <c r="A59" s="136"/>
      <c r="B59" s="146"/>
      <c r="C59" s="146"/>
      <c r="D59" s="148"/>
      <c r="E59" s="148"/>
      <c r="G59" s="524" t="s">
        <v>61</v>
      </c>
      <c r="H59" s="524"/>
      <c r="I59" s="145">
        <v>0</v>
      </c>
      <c r="J59" s="145">
        <v>0</v>
      </c>
      <c r="K59" s="135"/>
    </row>
    <row r="60" spans="1:14" ht="9.9499999999999993" customHeight="1" x14ac:dyDescent="0.2">
      <c r="A60" s="136"/>
      <c r="B60" s="146"/>
      <c r="C60" s="146"/>
      <c r="D60" s="148"/>
      <c r="E60" s="148"/>
      <c r="G60" s="146"/>
      <c r="H60" s="157"/>
      <c r="I60" s="148"/>
      <c r="J60" s="148"/>
      <c r="K60" s="135"/>
    </row>
    <row r="61" spans="1:14" x14ac:dyDescent="0.2">
      <c r="A61" s="136"/>
      <c r="B61" s="146"/>
      <c r="C61" s="146"/>
      <c r="D61" s="148"/>
      <c r="E61" s="148"/>
      <c r="G61" s="528" t="s">
        <v>62</v>
      </c>
      <c r="H61" s="528"/>
      <c r="I61" s="150">
        <f>I42+I48+I56</f>
        <v>40323149</v>
      </c>
      <c r="J61" s="150">
        <f>J42+J48+J56</f>
        <v>32535096</v>
      </c>
      <c r="K61" s="135"/>
    </row>
    <row r="62" spans="1:14" ht="9.9499999999999993" customHeight="1" x14ac:dyDescent="0.2">
      <c r="A62" s="136"/>
      <c r="B62" s="146"/>
      <c r="C62" s="146"/>
      <c r="D62" s="148"/>
      <c r="E62" s="148"/>
      <c r="G62" s="146"/>
      <c r="H62" s="138"/>
      <c r="I62" s="148"/>
      <c r="J62" s="148"/>
      <c r="K62" s="135"/>
    </row>
    <row r="63" spans="1:14" ht="13.5" customHeight="1" x14ac:dyDescent="0.2">
      <c r="A63" s="136"/>
      <c r="B63" s="146"/>
      <c r="C63" s="146"/>
      <c r="D63" s="148"/>
      <c r="E63" s="148"/>
      <c r="G63" s="528" t="s">
        <v>192</v>
      </c>
      <c r="H63" s="528"/>
      <c r="I63" s="150">
        <f>I38+I61</f>
        <v>41837962</v>
      </c>
      <c r="J63" s="150">
        <f>J38+J61</f>
        <v>54629137</v>
      </c>
      <c r="K63" s="135"/>
    </row>
    <row r="64" spans="1:14" ht="20.25" customHeight="1" x14ac:dyDescent="0.2">
      <c r="A64" s="158"/>
      <c r="B64" s="159"/>
      <c r="C64" s="159"/>
      <c r="D64" s="159"/>
      <c r="E64" s="159"/>
      <c r="F64" s="160"/>
      <c r="G64" s="159"/>
      <c r="H64" s="159"/>
      <c r="I64" s="159"/>
      <c r="J64" s="159"/>
      <c r="K64" s="161"/>
      <c r="N64" s="354">
        <f>+I63-D41</f>
        <v>0</v>
      </c>
    </row>
    <row r="65" spans="1:11" ht="12" customHeight="1" x14ac:dyDescent="0.2">
      <c r="B65" s="138"/>
      <c r="C65" s="162"/>
      <c r="D65" s="163"/>
      <c r="E65" s="163"/>
      <c r="G65" s="164"/>
      <c r="H65" s="162"/>
      <c r="I65" s="163"/>
      <c r="J65" s="163"/>
    </row>
    <row r="66" spans="1:11" ht="6" customHeight="1" x14ac:dyDescent="0.2">
      <c r="A66" s="165"/>
      <c r="B66" s="166"/>
      <c r="C66" s="167"/>
      <c r="D66" s="168"/>
      <c r="E66" s="168"/>
      <c r="F66" s="160"/>
      <c r="G66" s="169"/>
      <c r="H66" s="167"/>
      <c r="I66" s="168"/>
      <c r="J66" s="168"/>
    </row>
    <row r="67" spans="1:11" ht="6" customHeight="1" x14ac:dyDescent="0.2">
      <c r="B67" s="138"/>
      <c r="C67" s="162"/>
      <c r="D67" s="163"/>
      <c r="E67" s="163"/>
      <c r="G67" s="164"/>
      <c r="H67" s="162"/>
      <c r="I67" s="163"/>
      <c r="J67" s="163"/>
    </row>
    <row r="68" spans="1:11" ht="15" customHeight="1" x14ac:dyDescent="0.2">
      <c r="B68" s="531" t="s">
        <v>78</v>
      </c>
      <c r="C68" s="531"/>
      <c r="D68" s="531"/>
      <c r="E68" s="531"/>
      <c r="F68" s="531"/>
      <c r="G68" s="531"/>
      <c r="H68" s="531"/>
      <c r="I68" s="531"/>
      <c r="J68" s="531"/>
    </row>
    <row r="69" spans="1:11" ht="9.75" customHeight="1" x14ac:dyDescent="0.2">
      <c r="B69" s="138"/>
      <c r="C69" s="162"/>
      <c r="D69" s="163"/>
      <c r="E69" s="163"/>
      <c r="G69" s="164"/>
      <c r="H69" s="162"/>
      <c r="I69" s="163"/>
      <c r="J69" s="163"/>
    </row>
    <row r="70" spans="1:11" s="91" customFormat="1" ht="50.1" customHeight="1" x14ac:dyDescent="0.2">
      <c r="B70" s="138"/>
      <c r="C70" s="201"/>
      <c r="D70" s="202"/>
      <c r="E70" s="163"/>
      <c r="F70" s="163"/>
      <c r="G70" s="219"/>
      <c r="H70" s="322"/>
      <c r="I70" s="322"/>
      <c r="J70" s="163"/>
      <c r="K70" s="163"/>
    </row>
    <row r="71" spans="1:11" s="91" customFormat="1" ht="14.1" customHeight="1" x14ac:dyDescent="0.2">
      <c r="B71" s="170"/>
      <c r="C71" s="432" t="s">
        <v>440</v>
      </c>
      <c r="D71" s="435"/>
      <c r="E71" s="163"/>
      <c r="F71" s="163"/>
      <c r="G71" s="163"/>
      <c r="H71" s="534" t="s">
        <v>461</v>
      </c>
      <c r="I71" s="534"/>
      <c r="J71" s="139"/>
      <c r="K71" s="163"/>
    </row>
    <row r="72" spans="1:11" s="91" customFormat="1" ht="14.1" customHeight="1" x14ac:dyDescent="0.2">
      <c r="B72" s="171"/>
      <c r="C72" s="431" t="s">
        <v>441</v>
      </c>
      <c r="D72" s="431"/>
      <c r="E72" s="172"/>
      <c r="F72" s="172"/>
      <c r="G72" s="172"/>
      <c r="H72" s="529" t="s">
        <v>443</v>
      </c>
      <c r="I72" s="529"/>
      <c r="J72" s="139"/>
      <c r="K72" s="163"/>
    </row>
  </sheetData>
  <sheetProtection formatCells="0" selectLockedCells="1"/>
  <customSheetViews>
    <customSheetView guid="{2BFC04E4-446F-4A40-A01A-17DCDED4E58E}" showPageBreaks="1" showGridLines="0" fitToPage="1" printArea="1" topLeftCell="A28">
      <selection activeCell="D16" sqref="D16"/>
      <pageMargins left="0" right="0" top="0.94488188976377963" bottom="0.59055118110236227" header="0" footer="0"/>
      <printOptions horizontalCentered="1" verticalCentered="1"/>
      <pageSetup scale="57" orientation="landscape" r:id="rId1"/>
    </customSheetView>
    <customSheetView guid="{34D32569-C70B-4FDD-AF65-5379A2EF3AC8}" showGridLines="0" fitToPage="1">
      <pageMargins left="0" right="0" top="0.94488188976377963" bottom="0.59055118110236227" header="0" footer="0"/>
      <printOptions horizontalCentered="1" verticalCentered="1"/>
      <pageSetup scale="56" orientation="landscape" r:id="rId2"/>
    </customSheetView>
  </customSheetViews>
  <mergeCells count="71">
    <mergeCell ref="H71:I71"/>
    <mergeCell ref="H72:I72"/>
    <mergeCell ref="D5:H5"/>
    <mergeCell ref="A8:A9"/>
    <mergeCell ref="B8:C9"/>
    <mergeCell ref="F8:F9"/>
    <mergeCell ref="G8:H9"/>
    <mergeCell ref="G19:H19"/>
    <mergeCell ref="B12:C12"/>
    <mergeCell ref="B14:C14"/>
    <mergeCell ref="G14:H14"/>
    <mergeCell ref="B16:C16"/>
    <mergeCell ref="G16:H16"/>
    <mergeCell ref="G12:H12"/>
    <mergeCell ref="B18:C18"/>
    <mergeCell ref="G18:H18"/>
    <mergeCell ref="B19:C19"/>
    <mergeCell ref="B31:C31"/>
    <mergeCell ref="G31:H31"/>
    <mergeCell ref="G54:H54"/>
    <mergeCell ref="G56:H56"/>
    <mergeCell ref="B35:C35"/>
    <mergeCell ref="B36:C36"/>
    <mergeCell ref="G36:H36"/>
    <mergeCell ref="G44:H44"/>
    <mergeCell ref="B37:C37"/>
    <mergeCell ref="G38:H38"/>
    <mergeCell ref="B39:C39"/>
    <mergeCell ref="G48:H48"/>
    <mergeCell ref="G50:H50"/>
    <mergeCell ref="G51:H51"/>
    <mergeCell ref="G33:H33"/>
    <mergeCell ref="C45:D52"/>
    <mergeCell ref="G58:H58"/>
    <mergeCell ref="G59:H59"/>
    <mergeCell ref="G45:H45"/>
    <mergeCell ref="G46:H46"/>
    <mergeCell ref="G52:H52"/>
    <mergeCell ref="G53:H53"/>
    <mergeCell ref="B68:J68"/>
    <mergeCell ref="G61:H61"/>
    <mergeCell ref="G63:H63"/>
    <mergeCell ref="B24:C24"/>
    <mergeCell ref="G40:H40"/>
    <mergeCell ref="B41:C41"/>
    <mergeCell ref="G42:H42"/>
    <mergeCell ref="B33:C33"/>
    <mergeCell ref="G25:H25"/>
    <mergeCell ref="B27:C27"/>
    <mergeCell ref="B32:C32"/>
    <mergeCell ref="G32:H32"/>
    <mergeCell ref="B30:C30"/>
    <mergeCell ref="G30:H30"/>
    <mergeCell ref="B29:C29"/>
    <mergeCell ref="G29:H29"/>
    <mergeCell ref="B34:C34"/>
    <mergeCell ref="G34:H34"/>
    <mergeCell ref="G27:H27"/>
    <mergeCell ref="G23:H23"/>
    <mergeCell ref="C1:I1"/>
    <mergeCell ref="C2:I2"/>
    <mergeCell ref="C3:I3"/>
    <mergeCell ref="C4:I4"/>
    <mergeCell ref="B20:C20"/>
    <mergeCell ref="G20:H20"/>
    <mergeCell ref="B21:C21"/>
    <mergeCell ref="G21:H21"/>
    <mergeCell ref="B22:C22"/>
    <mergeCell ref="G22:H22"/>
    <mergeCell ref="B17:C17"/>
    <mergeCell ref="G17:H17"/>
  </mergeCells>
  <conditionalFormatting sqref="C45:D52">
    <cfRule type="expression" dxfId="1" priority="1">
      <formula>$E$41&lt;&gt;$J$63</formula>
    </cfRule>
    <cfRule type="expression" dxfId="0" priority="2">
      <formula>$D$41&lt;&gt;$I$63</formula>
    </cfRule>
  </conditionalFormatting>
  <printOptions horizontalCentered="1" verticalCentered="1"/>
  <pageMargins left="0" right="0" top="0.94488188976377963" bottom="0.59055118110236227" header="0" footer="0"/>
  <pageSetup scale="56" orientation="landscape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OutlineSymbols="0" workbookViewId="0">
      <selection activeCell="C26" sqref="C26"/>
    </sheetView>
  </sheetViews>
  <sheetFormatPr baseColWidth="10" defaultRowHeight="12.75" x14ac:dyDescent="0.25"/>
  <cols>
    <col min="1" max="1" width="14.85546875" style="360" customWidth="1"/>
    <col min="2" max="2" width="69.85546875" style="361" customWidth="1"/>
    <col min="3" max="3" width="14.140625" style="360" customWidth="1"/>
    <col min="4" max="4" width="13.5703125" style="360" customWidth="1"/>
    <col min="5" max="5" width="10.85546875" style="360" customWidth="1"/>
    <col min="6" max="6" width="2.140625" style="360" bestFit="1" customWidth="1"/>
    <col min="7" max="256" width="3.28515625" style="360" customWidth="1"/>
    <col min="257" max="257" width="14.85546875" style="360" customWidth="1"/>
    <col min="258" max="258" width="69.85546875" style="360" customWidth="1"/>
    <col min="259" max="259" width="14.140625" style="360" customWidth="1"/>
    <col min="260" max="260" width="13.5703125" style="360" customWidth="1"/>
    <col min="261" max="261" width="10.85546875" style="360" customWidth="1"/>
    <col min="262" max="262" width="2.140625" style="360" bestFit="1" customWidth="1"/>
    <col min="263" max="512" width="3.28515625" style="360" customWidth="1"/>
    <col min="513" max="513" width="14.85546875" style="360" customWidth="1"/>
    <col min="514" max="514" width="69.85546875" style="360" customWidth="1"/>
    <col min="515" max="515" width="14.140625" style="360" customWidth="1"/>
    <col min="516" max="516" width="13.5703125" style="360" customWidth="1"/>
    <col min="517" max="517" width="10.85546875" style="360" customWidth="1"/>
    <col min="518" max="518" width="2.140625" style="360" bestFit="1" customWidth="1"/>
    <col min="519" max="768" width="3.28515625" style="360" customWidth="1"/>
    <col min="769" max="769" width="14.85546875" style="360" customWidth="1"/>
    <col min="770" max="770" width="69.85546875" style="360" customWidth="1"/>
    <col min="771" max="771" width="14.140625" style="360" customWidth="1"/>
    <col min="772" max="772" width="13.5703125" style="360" customWidth="1"/>
    <col min="773" max="773" width="10.85546875" style="360" customWidth="1"/>
    <col min="774" max="774" width="2.140625" style="360" bestFit="1" customWidth="1"/>
    <col min="775" max="1024" width="3.28515625" style="360" customWidth="1"/>
    <col min="1025" max="1025" width="14.85546875" style="360" customWidth="1"/>
    <col min="1026" max="1026" width="69.85546875" style="360" customWidth="1"/>
    <col min="1027" max="1027" width="14.140625" style="360" customWidth="1"/>
    <col min="1028" max="1028" width="13.5703125" style="360" customWidth="1"/>
    <col min="1029" max="1029" width="10.85546875" style="360" customWidth="1"/>
    <col min="1030" max="1030" width="2.140625" style="360" bestFit="1" customWidth="1"/>
    <col min="1031" max="1280" width="3.28515625" style="360" customWidth="1"/>
    <col min="1281" max="1281" width="14.85546875" style="360" customWidth="1"/>
    <col min="1282" max="1282" width="69.85546875" style="360" customWidth="1"/>
    <col min="1283" max="1283" width="14.140625" style="360" customWidth="1"/>
    <col min="1284" max="1284" width="13.5703125" style="360" customWidth="1"/>
    <col min="1285" max="1285" width="10.85546875" style="360" customWidth="1"/>
    <col min="1286" max="1286" width="2.140625" style="360" bestFit="1" customWidth="1"/>
    <col min="1287" max="1536" width="3.28515625" style="360" customWidth="1"/>
    <col min="1537" max="1537" width="14.85546875" style="360" customWidth="1"/>
    <col min="1538" max="1538" width="69.85546875" style="360" customWidth="1"/>
    <col min="1539" max="1539" width="14.140625" style="360" customWidth="1"/>
    <col min="1540" max="1540" width="13.5703125" style="360" customWidth="1"/>
    <col min="1541" max="1541" width="10.85546875" style="360" customWidth="1"/>
    <col min="1542" max="1542" width="2.140625" style="360" bestFit="1" customWidth="1"/>
    <col min="1543" max="1792" width="3.28515625" style="360" customWidth="1"/>
    <col min="1793" max="1793" width="14.85546875" style="360" customWidth="1"/>
    <col min="1794" max="1794" width="69.85546875" style="360" customWidth="1"/>
    <col min="1795" max="1795" width="14.140625" style="360" customWidth="1"/>
    <col min="1796" max="1796" width="13.5703125" style="360" customWidth="1"/>
    <col min="1797" max="1797" width="10.85546875" style="360" customWidth="1"/>
    <col min="1798" max="1798" width="2.140625" style="360" bestFit="1" customWidth="1"/>
    <col min="1799" max="2048" width="3.28515625" style="360" customWidth="1"/>
    <col min="2049" max="2049" width="14.85546875" style="360" customWidth="1"/>
    <col min="2050" max="2050" width="69.85546875" style="360" customWidth="1"/>
    <col min="2051" max="2051" width="14.140625" style="360" customWidth="1"/>
    <col min="2052" max="2052" width="13.5703125" style="360" customWidth="1"/>
    <col min="2053" max="2053" width="10.85546875" style="360" customWidth="1"/>
    <col min="2054" max="2054" width="2.140625" style="360" bestFit="1" customWidth="1"/>
    <col min="2055" max="2304" width="3.28515625" style="360" customWidth="1"/>
    <col min="2305" max="2305" width="14.85546875" style="360" customWidth="1"/>
    <col min="2306" max="2306" width="69.85546875" style="360" customWidth="1"/>
    <col min="2307" max="2307" width="14.140625" style="360" customWidth="1"/>
    <col min="2308" max="2308" width="13.5703125" style="360" customWidth="1"/>
    <col min="2309" max="2309" width="10.85546875" style="360" customWidth="1"/>
    <col min="2310" max="2310" width="2.140625" style="360" bestFit="1" customWidth="1"/>
    <col min="2311" max="2560" width="3.28515625" style="360" customWidth="1"/>
    <col min="2561" max="2561" width="14.85546875" style="360" customWidth="1"/>
    <col min="2562" max="2562" width="69.85546875" style="360" customWidth="1"/>
    <col min="2563" max="2563" width="14.140625" style="360" customWidth="1"/>
    <col min="2564" max="2564" width="13.5703125" style="360" customWidth="1"/>
    <col min="2565" max="2565" width="10.85546875" style="360" customWidth="1"/>
    <col min="2566" max="2566" width="2.140625" style="360" bestFit="1" customWidth="1"/>
    <col min="2567" max="2816" width="3.28515625" style="360" customWidth="1"/>
    <col min="2817" max="2817" width="14.85546875" style="360" customWidth="1"/>
    <col min="2818" max="2818" width="69.85546875" style="360" customWidth="1"/>
    <col min="2819" max="2819" width="14.140625" style="360" customWidth="1"/>
    <col min="2820" max="2820" width="13.5703125" style="360" customWidth="1"/>
    <col min="2821" max="2821" width="10.85546875" style="360" customWidth="1"/>
    <col min="2822" max="2822" width="2.140625" style="360" bestFit="1" customWidth="1"/>
    <col min="2823" max="3072" width="3.28515625" style="360" customWidth="1"/>
    <col min="3073" max="3073" width="14.85546875" style="360" customWidth="1"/>
    <col min="3074" max="3074" width="69.85546875" style="360" customWidth="1"/>
    <col min="3075" max="3075" width="14.140625" style="360" customWidth="1"/>
    <col min="3076" max="3076" width="13.5703125" style="360" customWidth="1"/>
    <col min="3077" max="3077" width="10.85546875" style="360" customWidth="1"/>
    <col min="3078" max="3078" width="2.140625" style="360" bestFit="1" customWidth="1"/>
    <col min="3079" max="3328" width="3.28515625" style="360" customWidth="1"/>
    <col min="3329" max="3329" width="14.85546875" style="360" customWidth="1"/>
    <col min="3330" max="3330" width="69.85546875" style="360" customWidth="1"/>
    <col min="3331" max="3331" width="14.140625" style="360" customWidth="1"/>
    <col min="3332" max="3332" width="13.5703125" style="360" customWidth="1"/>
    <col min="3333" max="3333" width="10.85546875" style="360" customWidth="1"/>
    <col min="3334" max="3334" width="2.140625" style="360" bestFit="1" customWidth="1"/>
    <col min="3335" max="3584" width="3.28515625" style="360" customWidth="1"/>
    <col min="3585" max="3585" width="14.85546875" style="360" customWidth="1"/>
    <col min="3586" max="3586" width="69.85546875" style="360" customWidth="1"/>
    <col min="3587" max="3587" width="14.140625" style="360" customWidth="1"/>
    <col min="3588" max="3588" width="13.5703125" style="360" customWidth="1"/>
    <col min="3589" max="3589" width="10.85546875" style="360" customWidth="1"/>
    <col min="3590" max="3590" width="2.140625" style="360" bestFit="1" customWidth="1"/>
    <col min="3591" max="3840" width="3.28515625" style="360" customWidth="1"/>
    <col min="3841" max="3841" width="14.85546875" style="360" customWidth="1"/>
    <col min="3842" max="3842" width="69.85546875" style="360" customWidth="1"/>
    <col min="3843" max="3843" width="14.140625" style="360" customWidth="1"/>
    <col min="3844" max="3844" width="13.5703125" style="360" customWidth="1"/>
    <col min="3845" max="3845" width="10.85546875" style="360" customWidth="1"/>
    <col min="3846" max="3846" width="2.140625" style="360" bestFit="1" customWidth="1"/>
    <col min="3847" max="4096" width="3.28515625" style="360" customWidth="1"/>
    <col min="4097" max="4097" width="14.85546875" style="360" customWidth="1"/>
    <col min="4098" max="4098" width="69.85546875" style="360" customWidth="1"/>
    <col min="4099" max="4099" width="14.140625" style="360" customWidth="1"/>
    <col min="4100" max="4100" width="13.5703125" style="360" customWidth="1"/>
    <col min="4101" max="4101" width="10.85546875" style="360" customWidth="1"/>
    <col min="4102" max="4102" width="2.140625" style="360" bestFit="1" customWidth="1"/>
    <col min="4103" max="4352" width="3.28515625" style="360" customWidth="1"/>
    <col min="4353" max="4353" width="14.85546875" style="360" customWidth="1"/>
    <col min="4354" max="4354" width="69.85546875" style="360" customWidth="1"/>
    <col min="4355" max="4355" width="14.140625" style="360" customWidth="1"/>
    <col min="4356" max="4356" width="13.5703125" style="360" customWidth="1"/>
    <col min="4357" max="4357" width="10.85546875" style="360" customWidth="1"/>
    <col min="4358" max="4358" width="2.140625" style="360" bestFit="1" customWidth="1"/>
    <col min="4359" max="4608" width="3.28515625" style="360" customWidth="1"/>
    <col min="4609" max="4609" width="14.85546875" style="360" customWidth="1"/>
    <col min="4610" max="4610" width="69.85546875" style="360" customWidth="1"/>
    <col min="4611" max="4611" width="14.140625" style="360" customWidth="1"/>
    <col min="4612" max="4612" width="13.5703125" style="360" customWidth="1"/>
    <col min="4613" max="4613" width="10.85546875" style="360" customWidth="1"/>
    <col min="4614" max="4614" width="2.140625" style="360" bestFit="1" customWidth="1"/>
    <col min="4615" max="4864" width="3.28515625" style="360" customWidth="1"/>
    <col min="4865" max="4865" width="14.85546875" style="360" customWidth="1"/>
    <col min="4866" max="4866" width="69.85546875" style="360" customWidth="1"/>
    <col min="4867" max="4867" width="14.140625" style="360" customWidth="1"/>
    <col min="4868" max="4868" width="13.5703125" style="360" customWidth="1"/>
    <col min="4869" max="4869" width="10.85546875" style="360" customWidth="1"/>
    <col min="4870" max="4870" width="2.140625" style="360" bestFit="1" customWidth="1"/>
    <col min="4871" max="5120" width="3.28515625" style="360" customWidth="1"/>
    <col min="5121" max="5121" width="14.85546875" style="360" customWidth="1"/>
    <col min="5122" max="5122" width="69.85546875" style="360" customWidth="1"/>
    <col min="5123" max="5123" width="14.140625" style="360" customWidth="1"/>
    <col min="5124" max="5124" width="13.5703125" style="360" customWidth="1"/>
    <col min="5125" max="5125" width="10.85546875" style="360" customWidth="1"/>
    <col min="5126" max="5126" width="2.140625" style="360" bestFit="1" customWidth="1"/>
    <col min="5127" max="5376" width="3.28515625" style="360" customWidth="1"/>
    <col min="5377" max="5377" width="14.85546875" style="360" customWidth="1"/>
    <col min="5378" max="5378" width="69.85546875" style="360" customWidth="1"/>
    <col min="5379" max="5379" width="14.140625" style="360" customWidth="1"/>
    <col min="5380" max="5380" width="13.5703125" style="360" customWidth="1"/>
    <col min="5381" max="5381" width="10.85546875" style="360" customWidth="1"/>
    <col min="5382" max="5382" width="2.140625" style="360" bestFit="1" customWidth="1"/>
    <col min="5383" max="5632" width="3.28515625" style="360" customWidth="1"/>
    <col min="5633" max="5633" width="14.85546875" style="360" customWidth="1"/>
    <col min="5634" max="5634" width="69.85546875" style="360" customWidth="1"/>
    <col min="5635" max="5635" width="14.140625" style="360" customWidth="1"/>
    <col min="5636" max="5636" width="13.5703125" style="360" customWidth="1"/>
    <col min="5637" max="5637" width="10.85546875" style="360" customWidth="1"/>
    <col min="5638" max="5638" width="2.140625" style="360" bestFit="1" customWidth="1"/>
    <col min="5639" max="5888" width="3.28515625" style="360" customWidth="1"/>
    <col min="5889" max="5889" width="14.85546875" style="360" customWidth="1"/>
    <col min="5890" max="5890" width="69.85546875" style="360" customWidth="1"/>
    <col min="5891" max="5891" width="14.140625" style="360" customWidth="1"/>
    <col min="5892" max="5892" width="13.5703125" style="360" customWidth="1"/>
    <col min="5893" max="5893" width="10.85546875" style="360" customWidth="1"/>
    <col min="5894" max="5894" width="2.140625" style="360" bestFit="1" customWidth="1"/>
    <col min="5895" max="6144" width="3.28515625" style="360" customWidth="1"/>
    <col min="6145" max="6145" width="14.85546875" style="360" customWidth="1"/>
    <col min="6146" max="6146" width="69.85546875" style="360" customWidth="1"/>
    <col min="6147" max="6147" width="14.140625" style="360" customWidth="1"/>
    <col min="6148" max="6148" width="13.5703125" style="360" customWidth="1"/>
    <col min="6149" max="6149" width="10.85546875" style="360" customWidth="1"/>
    <col min="6150" max="6150" width="2.140625" style="360" bestFit="1" customWidth="1"/>
    <col min="6151" max="6400" width="3.28515625" style="360" customWidth="1"/>
    <col min="6401" max="6401" width="14.85546875" style="360" customWidth="1"/>
    <col min="6402" max="6402" width="69.85546875" style="360" customWidth="1"/>
    <col min="6403" max="6403" width="14.140625" style="360" customWidth="1"/>
    <col min="6404" max="6404" width="13.5703125" style="360" customWidth="1"/>
    <col min="6405" max="6405" width="10.85546875" style="360" customWidth="1"/>
    <col min="6406" max="6406" width="2.140625" style="360" bestFit="1" customWidth="1"/>
    <col min="6407" max="6656" width="3.28515625" style="360" customWidth="1"/>
    <col min="6657" max="6657" width="14.85546875" style="360" customWidth="1"/>
    <col min="6658" max="6658" width="69.85546875" style="360" customWidth="1"/>
    <col min="6659" max="6659" width="14.140625" style="360" customWidth="1"/>
    <col min="6660" max="6660" width="13.5703125" style="360" customWidth="1"/>
    <col min="6661" max="6661" width="10.85546875" style="360" customWidth="1"/>
    <col min="6662" max="6662" width="2.140625" style="360" bestFit="1" customWidth="1"/>
    <col min="6663" max="6912" width="3.28515625" style="360" customWidth="1"/>
    <col min="6913" max="6913" width="14.85546875" style="360" customWidth="1"/>
    <col min="6914" max="6914" width="69.85546875" style="360" customWidth="1"/>
    <col min="6915" max="6915" width="14.140625" style="360" customWidth="1"/>
    <col min="6916" max="6916" width="13.5703125" style="360" customWidth="1"/>
    <col min="6917" max="6917" width="10.85546875" style="360" customWidth="1"/>
    <col min="6918" max="6918" width="2.140625" style="360" bestFit="1" customWidth="1"/>
    <col min="6919" max="7168" width="3.28515625" style="360" customWidth="1"/>
    <col min="7169" max="7169" width="14.85546875" style="360" customWidth="1"/>
    <col min="7170" max="7170" width="69.85546875" style="360" customWidth="1"/>
    <col min="7171" max="7171" width="14.140625" style="360" customWidth="1"/>
    <col min="7172" max="7172" width="13.5703125" style="360" customWidth="1"/>
    <col min="7173" max="7173" width="10.85546875" style="360" customWidth="1"/>
    <col min="7174" max="7174" width="2.140625" style="360" bestFit="1" customWidth="1"/>
    <col min="7175" max="7424" width="3.28515625" style="360" customWidth="1"/>
    <col min="7425" max="7425" width="14.85546875" style="360" customWidth="1"/>
    <col min="7426" max="7426" width="69.85546875" style="360" customWidth="1"/>
    <col min="7427" max="7427" width="14.140625" style="360" customWidth="1"/>
    <col min="7428" max="7428" width="13.5703125" style="360" customWidth="1"/>
    <col min="7429" max="7429" width="10.85546875" style="360" customWidth="1"/>
    <col min="7430" max="7430" width="2.140625" style="360" bestFit="1" customWidth="1"/>
    <col min="7431" max="7680" width="3.28515625" style="360" customWidth="1"/>
    <col min="7681" max="7681" width="14.85546875" style="360" customWidth="1"/>
    <col min="7682" max="7682" width="69.85546875" style="360" customWidth="1"/>
    <col min="7683" max="7683" width="14.140625" style="360" customWidth="1"/>
    <col min="7684" max="7684" width="13.5703125" style="360" customWidth="1"/>
    <col min="7685" max="7685" width="10.85546875" style="360" customWidth="1"/>
    <col min="7686" max="7686" width="2.140625" style="360" bestFit="1" customWidth="1"/>
    <col min="7687" max="7936" width="3.28515625" style="360" customWidth="1"/>
    <col min="7937" max="7937" width="14.85546875" style="360" customWidth="1"/>
    <col min="7938" max="7938" width="69.85546875" style="360" customWidth="1"/>
    <col min="7939" max="7939" width="14.140625" style="360" customWidth="1"/>
    <col min="7940" max="7940" width="13.5703125" style="360" customWidth="1"/>
    <col min="7941" max="7941" width="10.85546875" style="360" customWidth="1"/>
    <col min="7942" max="7942" width="2.140625" style="360" bestFit="1" customWidth="1"/>
    <col min="7943" max="8192" width="3.28515625" style="360" customWidth="1"/>
    <col min="8193" max="8193" width="14.85546875" style="360" customWidth="1"/>
    <col min="8194" max="8194" width="69.85546875" style="360" customWidth="1"/>
    <col min="8195" max="8195" width="14.140625" style="360" customWidth="1"/>
    <col min="8196" max="8196" width="13.5703125" style="360" customWidth="1"/>
    <col min="8197" max="8197" width="10.85546875" style="360" customWidth="1"/>
    <col min="8198" max="8198" width="2.140625" style="360" bestFit="1" customWidth="1"/>
    <col min="8199" max="8448" width="3.28515625" style="360" customWidth="1"/>
    <col min="8449" max="8449" width="14.85546875" style="360" customWidth="1"/>
    <col min="8450" max="8450" width="69.85546875" style="360" customWidth="1"/>
    <col min="8451" max="8451" width="14.140625" style="360" customWidth="1"/>
    <col min="8452" max="8452" width="13.5703125" style="360" customWidth="1"/>
    <col min="8453" max="8453" width="10.85546875" style="360" customWidth="1"/>
    <col min="8454" max="8454" width="2.140625" style="360" bestFit="1" customWidth="1"/>
    <col min="8455" max="8704" width="3.28515625" style="360" customWidth="1"/>
    <col min="8705" max="8705" width="14.85546875" style="360" customWidth="1"/>
    <col min="8706" max="8706" width="69.85546875" style="360" customWidth="1"/>
    <col min="8707" max="8707" width="14.140625" style="360" customWidth="1"/>
    <col min="8708" max="8708" width="13.5703125" style="360" customWidth="1"/>
    <col min="8709" max="8709" width="10.85546875" style="360" customWidth="1"/>
    <col min="8710" max="8710" width="2.140625" style="360" bestFit="1" customWidth="1"/>
    <col min="8711" max="8960" width="3.28515625" style="360" customWidth="1"/>
    <col min="8961" max="8961" width="14.85546875" style="360" customWidth="1"/>
    <col min="8962" max="8962" width="69.85546875" style="360" customWidth="1"/>
    <col min="8963" max="8963" width="14.140625" style="360" customWidth="1"/>
    <col min="8964" max="8964" width="13.5703125" style="360" customWidth="1"/>
    <col min="8965" max="8965" width="10.85546875" style="360" customWidth="1"/>
    <col min="8966" max="8966" width="2.140625" style="360" bestFit="1" customWidth="1"/>
    <col min="8967" max="9216" width="3.28515625" style="360" customWidth="1"/>
    <col min="9217" max="9217" width="14.85546875" style="360" customWidth="1"/>
    <col min="9218" max="9218" width="69.85546875" style="360" customWidth="1"/>
    <col min="9219" max="9219" width="14.140625" style="360" customWidth="1"/>
    <col min="9220" max="9220" width="13.5703125" style="360" customWidth="1"/>
    <col min="9221" max="9221" width="10.85546875" style="360" customWidth="1"/>
    <col min="9222" max="9222" width="2.140625" style="360" bestFit="1" customWidth="1"/>
    <col min="9223" max="9472" width="3.28515625" style="360" customWidth="1"/>
    <col min="9473" max="9473" width="14.85546875" style="360" customWidth="1"/>
    <col min="9474" max="9474" width="69.85546875" style="360" customWidth="1"/>
    <col min="9475" max="9475" width="14.140625" style="360" customWidth="1"/>
    <col min="9476" max="9476" width="13.5703125" style="360" customWidth="1"/>
    <col min="9477" max="9477" width="10.85546875" style="360" customWidth="1"/>
    <col min="9478" max="9478" width="2.140625" style="360" bestFit="1" customWidth="1"/>
    <col min="9479" max="9728" width="3.28515625" style="360" customWidth="1"/>
    <col min="9729" max="9729" width="14.85546875" style="360" customWidth="1"/>
    <col min="9730" max="9730" width="69.85546875" style="360" customWidth="1"/>
    <col min="9731" max="9731" width="14.140625" style="360" customWidth="1"/>
    <col min="9732" max="9732" width="13.5703125" style="360" customWidth="1"/>
    <col min="9733" max="9733" width="10.85546875" style="360" customWidth="1"/>
    <col min="9734" max="9734" width="2.140625" style="360" bestFit="1" customWidth="1"/>
    <col min="9735" max="9984" width="3.28515625" style="360" customWidth="1"/>
    <col min="9985" max="9985" width="14.85546875" style="360" customWidth="1"/>
    <col min="9986" max="9986" width="69.85546875" style="360" customWidth="1"/>
    <col min="9987" max="9987" width="14.140625" style="360" customWidth="1"/>
    <col min="9988" max="9988" width="13.5703125" style="360" customWidth="1"/>
    <col min="9989" max="9989" width="10.85546875" style="360" customWidth="1"/>
    <col min="9990" max="9990" width="2.140625" style="360" bestFit="1" customWidth="1"/>
    <col min="9991" max="10240" width="3.28515625" style="360" customWidth="1"/>
    <col min="10241" max="10241" width="14.85546875" style="360" customWidth="1"/>
    <col min="10242" max="10242" width="69.85546875" style="360" customWidth="1"/>
    <col min="10243" max="10243" width="14.140625" style="360" customWidth="1"/>
    <col min="10244" max="10244" width="13.5703125" style="360" customWidth="1"/>
    <col min="10245" max="10245" width="10.85546875" style="360" customWidth="1"/>
    <col min="10246" max="10246" width="2.140625" style="360" bestFit="1" customWidth="1"/>
    <col min="10247" max="10496" width="3.28515625" style="360" customWidth="1"/>
    <col min="10497" max="10497" width="14.85546875" style="360" customWidth="1"/>
    <col min="10498" max="10498" width="69.85546875" style="360" customWidth="1"/>
    <col min="10499" max="10499" width="14.140625" style="360" customWidth="1"/>
    <col min="10500" max="10500" width="13.5703125" style="360" customWidth="1"/>
    <col min="10501" max="10501" width="10.85546875" style="360" customWidth="1"/>
    <col min="10502" max="10502" width="2.140625" style="360" bestFit="1" customWidth="1"/>
    <col min="10503" max="10752" width="3.28515625" style="360" customWidth="1"/>
    <col min="10753" max="10753" width="14.85546875" style="360" customWidth="1"/>
    <col min="10754" max="10754" width="69.85546875" style="360" customWidth="1"/>
    <col min="10755" max="10755" width="14.140625" style="360" customWidth="1"/>
    <col min="10756" max="10756" width="13.5703125" style="360" customWidth="1"/>
    <col min="10757" max="10757" width="10.85546875" style="360" customWidth="1"/>
    <col min="10758" max="10758" width="2.140625" style="360" bestFit="1" customWidth="1"/>
    <col min="10759" max="11008" width="3.28515625" style="360" customWidth="1"/>
    <col min="11009" max="11009" width="14.85546875" style="360" customWidth="1"/>
    <col min="11010" max="11010" width="69.85546875" style="360" customWidth="1"/>
    <col min="11011" max="11011" width="14.140625" style="360" customWidth="1"/>
    <col min="11012" max="11012" width="13.5703125" style="360" customWidth="1"/>
    <col min="11013" max="11013" width="10.85546875" style="360" customWidth="1"/>
    <col min="11014" max="11014" width="2.140625" style="360" bestFit="1" customWidth="1"/>
    <col min="11015" max="11264" width="3.28515625" style="360" customWidth="1"/>
    <col min="11265" max="11265" width="14.85546875" style="360" customWidth="1"/>
    <col min="11266" max="11266" width="69.85546875" style="360" customWidth="1"/>
    <col min="11267" max="11267" width="14.140625" style="360" customWidth="1"/>
    <col min="11268" max="11268" width="13.5703125" style="360" customWidth="1"/>
    <col min="11269" max="11269" width="10.85546875" style="360" customWidth="1"/>
    <col min="11270" max="11270" width="2.140625" style="360" bestFit="1" customWidth="1"/>
    <col min="11271" max="11520" width="3.28515625" style="360" customWidth="1"/>
    <col min="11521" max="11521" width="14.85546875" style="360" customWidth="1"/>
    <col min="11522" max="11522" width="69.85546875" style="360" customWidth="1"/>
    <col min="11523" max="11523" width="14.140625" style="360" customWidth="1"/>
    <col min="11524" max="11524" width="13.5703125" style="360" customWidth="1"/>
    <col min="11525" max="11525" width="10.85546875" style="360" customWidth="1"/>
    <col min="11526" max="11526" width="2.140625" style="360" bestFit="1" customWidth="1"/>
    <col min="11527" max="11776" width="3.28515625" style="360" customWidth="1"/>
    <col min="11777" max="11777" width="14.85546875" style="360" customWidth="1"/>
    <col min="11778" max="11778" width="69.85546875" style="360" customWidth="1"/>
    <col min="11779" max="11779" width="14.140625" style="360" customWidth="1"/>
    <col min="11780" max="11780" width="13.5703125" style="360" customWidth="1"/>
    <col min="11781" max="11781" width="10.85546875" style="360" customWidth="1"/>
    <col min="11782" max="11782" width="2.140625" style="360" bestFit="1" customWidth="1"/>
    <col min="11783" max="12032" width="3.28515625" style="360" customWidth="1"/>
    <col min="12033" max="12033" width="14.85546875" style="360" customWidth="1"/>
    <col min="12034" max="12034" width="69.85546875" style="360" customWidth="1"/>
    <col min="12035" max="12035" width="14.140625" style="360" customWidth="1"/>
    <col min="12036" max="12036" width="13.5703125" style="360" customWidth="1"/>
    <col min="12037" max="12037" width="10.85546875" style="360" customWidth="1"/>
    <col min="12038" max="12038" width="2.140625" style="360" bestFit="1" customWidth="1"/>
    <col min="12039" max="12288" width="3.28515625" style="360" customWidth="1"/>
    <col min="12289" max="12289" width="14.85546875" style="360" customWidth="1"/>
    <col min="12290" max="12290" width="69.85546875" style="360" customWidth="1"/>
    <col min="12291" max="12291" width="14.140625" style="360" customWidth="1"/>
    <col min="12292" max="12292" width="13.5703125" style="360" customWidth="1"/>
    <col min="12293" max="12293" width="10.85546875" style="360" customWidth="1"/>
    <col min="12294" max="12294" width="2.140625" style="360" bestFit="1" customWidth="1"/>
    <col min="12295" max="12544" width="3.28515625" style="360" customWidth="1"/>
    <col min="12545" max="12545" width="14.85546875" style="360" customWidth="1"/>
    <col min="12546" max="12546" width="69.85546875" style="360" customWidth="1"/>
    <col min="12547" max="12547" width="14.140625" style="360" customWidth="1"/>
    <col min="12548" max="12548" width="13.5703125" style="360" customWidth="1"/>
    <col min="12549" max="12549" width="10.85546875" style="360" customWidth="1"/>
    <col min="12550" max="12550" width="2.140625" style="360" bestFit="1" customWidth="1"/>
    <col min="12551" max="12800" width="3.28515625" style="360" customWidth="1"/>
    <col min="12801" max="12801" width="14.85546875" style="360" customWidth="1"/>
    <col min="12802" max="12802" width="69.85546875" style="360" customWidth="1"/>
    <col min="12803" max="12803" width="14.140625" style="360" customWidth="1"/>
    <col min="12804" max="12804" width="13.5703125" style="360" customWidth="1"/>
    <col min="12805" max="12805" width="10.85546875" style="360" customWidth="1"/>
    <col min="12806" max="12806" width="2.140625" style="360" bestFit="1" customWidth="1"/>
    <col min="12807" max="13056" width="3.28515625" style="360" customWidth="1"/>
    <col min="13057" max="13057" width="14.85546875" style="360" customWidth="1"/>
    <col min="13058" max="13058" width="69.85546875" style="360" customWidth="1"/>
    <col min="13059" max="13059" width="14.140625" style="360" customWidth="1"/>
    <col min="13060" max="13060" width="13.5703125" style="360" customWidth="1"/>
    <col min="13061" max="13061" width="10.85546875" style="360" customWidth="1"/>
    <col min="13062" max="13062" width="2.140625" style="360" bestFit="1" customWidth="1"/>
    <col min="13063" max="13312" width="3.28515625" style="360" customWidth="1"/>
    <col min="13313" max="13313" width="14.85546875" style="360" customWidth="1"/>
    <col min="13314" max="13314" width="69.85546875" style="360" customWidth="1"/>
    <col min="13315" max="13315" width="14.140625" style="360" customWidth="1"/>
    <col min="13316" max="13316" width="13.5703125" style="360" customWidth="1"/>
    <col min="13317" max="13317" width="10.85546875" style="360" customWidth="1"/>
    <col min="13318" max="13318" width="2.140625" style="360" bestFit="1" customWidth="1"/>
    <col min="13319" max="13568" width="3.28515625" style="360" customWidth="1"/>
    <col min="13569" max="13569" width="14.85546875" style="360" customWidth="1"/>
    <col min="13570" max="13570" width="69.85546875" style="360" customWidth="1"/>
    <col min="13571" max="13571" width="14.140625" style="360" customWidth="1"/>
    <col min="13572" max="13572" width="13.5703125" style="360" customWidth="1"/>
    <col min="13573" max="13573" width="10.85546875" style="360" customWidth="1"/>
    <col min="13574" max="13574" width="2.140625" style="360" bestFit="1" customWidth="1"/>
    <col min="13575" max="13824" width="3.28515625" style="360" customWidth="1"/>
    <col min="13825" max="13825" width="14.85546875" style="360" customWidth="1"/>
    <col min="13826" max="13826" width="69.85546875" style="360" customWidth="1"/>
    <col min="13827" max="13827" width="14.140625" style="360" customWidth="1"/>
    <col min="13828" max="13828" width="13.5703125" style="360" customWidth="1"/>
    <col min="13829" max="13829" width="10.85546875" style="360" customWidth="1"/>
    <col min="13830" max="13830" width="2.140625" style="360" bestFit="1" customWidth="1"/>
    <col min="13831" max="14080" width="3.28515625" style="360" customWidth="1"/>
    <col min="14081" max="14081" width="14.85546875" style="360" customWidth="1"/>
    <col min="14082" max="14082" width="69.85546875" style="360" customWidth="1"/>
    <col min="14083" max="14083" width="14.140625" style="360" customWidth="1"/>
    <col min="14084" max="14084" width="13.5703125" style="360" customWidth="1"/>
    <col min="14085" max="14085" width="10.85546875" style="360" customWidth="1"/>
    <col min="14086" max="14086" width="2.140625" style="360" bestFit="1" customWidth="1"/>
    <col min="14087" max="14336" width="3.28515625" style="360" customWidth="1"/>
    <col min="14337" max="14337" width="14.85546875" style="360" customWidth="1"/>
    <col min="14338" max="14338" width="69.85546875" style="360" customWidth="1"/>
    <col min="14339" max="14339" width="14.140625" style="360" customWidth="1"/>
    <col min="14340" max="14340" width="13.5703125" style="360" customWidth="1"/>
    <col min="14341" max="14341" width="10.85546875" style="360" customWidth="1"/>
    <col min="14342" max="14342" width="2.140625" style="360" bestFit="1" customWidth="1"/>
    <col min="14343" max="14592" width="3.28515625" style="360" customWidth="1"/>
    <col min="14593" max="14593" width="14.85546875" style="360" customWidth="1"/>
    <col min="14594" max="14594" width="69.85546875" style="360" customWidth="1"/>
    <col min="14595" max="14595" width="14.140625" style="360" customWidth="1"/>
    <col min="14596" max="14596" width="13.5703125" style="360" customWidth="1"/>
    <col min="14597" max="14597" width="10.85546875" style="360" customWidth="1"/>
    <col min="14598" max="14598" width="2.140625" style="360" bestFit="1" customWidth="1"/>
    <col min="14599" max="14848" width="3.28515625" style="360" customWidth="1"/>
    <col min="14849" max="14849" width="14.85546875" style="360" customWidth="1"/>
    <col min="14850" max="14850" width="69.85546875" style="360" customWidth="1"/>
    <col min="14851" max="14851" width="14.140625" style="360" customWidth="1"/>
    <col min="14852" max="14852" width="13.5703125" style="360" customWidth="1"/>
    <col min="14853" max="14853" width="10.85546875" style="360" customWidth="1"/>
    <col min="14854" max="14854" width="2.140625" style="360" bestFit="1" customWidth="1"/>
    <col min="14855" max="15104" width="3.28515625" style="360" customWidth="1"/>
    <col min="15105" max="15105" width="14.85546875" style="360" customWidth="1"/>
    <col min="15106" max="15106" width="69.85546875" style="360" customWidth="1"/>
    <col min="15107" max="15107" width="14.140625" style="360" customWidth="1"/>
    <col min="15108" max="15108" width="13.5703125" style="360" customWidth="1"/>
    <col min="15109" max="15109" width="10.85546875" style="360" customWidth="1"/>
    <col min="15110" max="15110" width="2.140625" style="360" bestFit="1" customWidth="1"/>
    <col min="15111" max="15360" width="3.28515625" style="360" customWidth="1"/>
    <col min="15361" max="15361" width="14.85546875" style="360" customWidth="1"/>
    <col min="15362" max="15362" width="69.85546875" style="360" customWidth="1"/>
    <col min="15363" max="15363" width="14.140625" style="360" customWidth="1"/>
    <col min="15364" max="15364" width="13.5703125" style="360" customWidth="1"/>
    <col min="15365" max="15365" width="10.85546875" style="360" customWidth="1"/>
    <col min="15366" max="15366" width="2.140625" style="360" bestFit="1" customWidth="1"/>
    <col min="15367" max="15616" width="3.28515625" style="360" customWidth="1"/>
    <col min="15617" max="15617" width="14.85546875" style="360" customWidth="1"/>
    <col min="15618" max="15618" width="69.85546875" style="360" customWidth="1"/>
    <col min="15619" max="15619" width="14.140625" style="360" customWidth="1"/>
    <col min="15620" max="15620" width="13.5703125" style="360" customWidth="1"/>
    <col min="15621" max="15621" width="10.85546875" style="360" customWidth="1"/>
    <col min="15622" max="15622" width="2.140625" style="360" bestFit="1" customWidth="1"/>
    <col min="15623" max="15872" width="3.28515625" style="360" customWidth="1"/>
    <col min="15873" max="15873" width="14.85546875" style="360" customWidth="1"/>
    <col min="15874" max="15874" width="69.85546875" style="360" customWidth="1"/>
    <col min="15875" max="15875" width="14.140625" style="360" customWidth="1"/>
    <col min="15876" max="15876" width="13.5703125" style="360" customWidth="1"/>
    <col min="15877" max="15877" width="10.85546875" style="360" customWidth="1"/>
    <col min="15878" max="15878" width="2.140625" style="360" bestFit="1" customWidth="1"/>
    <col min="15879" max="16128" width="3.28515625" style="360" customWidth="1"/>
    <col min="16129" max="16129" width="14.85546875" style="360" customWidth="1"/>
    <col min="16130" max="16130" width="69.85546875" style="360" customWidth="1"/>
    <col min="16131" max="16131" width="14.140625" style="360" customWidth="1"/>
    <col min="16132" max="16132" width="13.5703125" style="360" customWidth="1"/>
    <col min="16133" max="16133" width="10.85546875" style="360" customWidth="1"/>
    <col min="16134" max="16134" width="2.140625" style="360" bestFit="1" customWidth="1"/>
    <col min="16135" max="16384" width="3.28515625" style="360" customWidth="1"/>
  </cols>
  <sheetData>
    <row r="1" spans="1:11" s="355" customFormat="1" ht="12.75" customHeight="1" x14ac:dyDescent="0.2">
      <c r="A1" s="670" t="s">
        <v>406</v>
      </c>
      <c r="B1" s="671"/>
      <c r="C1" s="671"/>
      <c r="D1" s="671"/>
      <c r="E1" s="674"/>
      <c r="F1" s="326"/>
      <c r="G1" s="326"/>
      <c r="H1" s="326"/>
      <c r="I1" s="175"/>
      <c r="K1" s="175"/>
    </row>
    <row r="2" spans="1:11" s="357" customFormat="1" ht="12.75" customHeight="1" x14ac:dyDescent="0.2">
      <c r="A2" s="672" t="s">
        <v>415</v>
      </c>
      <c r="B2" s="522"/>
      <c r="C2" s="522"/>
      <c r="D2" s="522"/>
      <c r="E2" s="675"/>
      <c r="F2" s="326"/>
      <c r="G2" s="326"/>
      <c r="H2" s="326"/>
      <c r="I2" s="356"/>
      <c r="K2" s="356"/>
    </row>
    <row r="3" spans="1:11" s="357" customFormat="1" ht="12.75" customHeight="1" x14ac:dyDescent="0.2">
      <c r="A3" s="672" t="s">
        <v>408</v>
      </c>
      <c r="B3" s="522"/>
      <c r="C3" s="522"/>
      <c r="D3" s="522"/>
      <c r="E3" s="675"/>
      <c r="F3" s="326"/>
      <c r="G3" s="326"/>
      <c r="H3" s="326"/>
      <c r="I3" s="356"/>
      <c r="K3" s="356"/>
    </row>
    <row r="4" spans="1:11" s="357" customFormat="1" ht="12.75" customHeight="1" x14ac:dyDescent="0.2">
      <c r="A4" s="672" t="s">
        <v>1</v>
      </c>
      <c r="B4" s="522"/>
      <c r="C4" s="522"/>
      <c r="D4" s="522"/>
      <c r="E4" s="675"/>
      <c r="F4" s="326"/>
      <c r="G4" s="326"/>
      <c r="H4" s="326"/>
      <c r="I4" s="356"/>
      <c r="K4" s="356"/>
    </row>
    <row r="5" spans="1:11" s="357" customFormat="1" ht="12" x14ac:dyDescent="0.2">
      <c r="A5" s="398"/>
      <c r="B5" s="358"/>
      <c r="C5" s="358"/>
      <c r="D5" s="358"/>
      <c r="E5" s="399"/>
      <c r="F5" s="358"/>
      <c r="G5" s="358"/>
      <c r="H5" s="355"/>
      <c r="I5" s="355"/>
      <c r="K5" s="355"/>
    </row>
    <row r="6" spans="1:11" s="357" customFormat="1" ht="16.5" customHeight="1" x14ac:dyDescent="0.2">
      <c r="A6" s="400" t="s">
        <v>4</v>
      </c>
      <c r="B6" s="673" t="s">
        <v>427</v>
      </c>
      <c r="C6" s="673"/>
      <c r="D6" s="673"/>
      <c r="E6" s="676"/>
      <c r="F6" s="359"/>
      <c r="G6" s="359"/>
      <c r="H6" s="359"/>
      <c r="I6" s="359"/>
      <c r="K6" s="355"/>
    </row>
    <row r="8" spans="1:11" ht="24" x14ac:dyDescent="0.25">
      <c r="A8" s="377" t="s">
        <v>416</v>
      </c>
      <c r="B8" s="378" t="s">
        <v>417</v>
      </c>
      <c r="C8" s="378" t="s">
        <v>211</v>
      </c>
      <c r="D8" s="378" t="s">
        <v>418</v>
      </c>
      <c r="E8" s="378" t="s">
        <v>419</v>
      </c>
      <c r="F8" s="362"/>
      <c r="G8" s="362"/>
      <c r="H8" s="362"/>
      <c r="I8" s="362"/>
    </row>
    <row r="9" spans="1:11" x14ac:dyDescent="0.25">
      <c r="A9" s="363"/>
      <c r="B9" s="364"/>
      <c r="C9" s="363"/>
      <c r="D9" s="363"/>
      <c r="E9" s="365"/>
    </row>
    <row r="10" spans="1:11" x14ac:dyDescent="0.25">
      <c r="A10" s="366"/>
      <c r="B10" s="451" t="s">
        <v>462</v>
      </c>
      <c r="C10" s="452">
        <v>22339998</v>
      </c>
      <c r="D10" s="452">
        <v>25725652</v>
      </c>
      <c r="E10" s="368">
        <f>+C10/D10</f>
        <v>0.86839385062038466</v>
      </c>
      <c r="F10" s="369"/>
      <c r="G10" s="369"/>
      <c r="H10" s="369"/>
      <c r="I10" s="369"/>
    </row>
    <row r="11" spans="1:11" x14ac:dyDescent="0.25">
      <c r="A11" s="366"/>
      <c r="B11" s="366"/>
      <c r="C11" s="367"/>
      <c r="D11" s="367"/>
      <c r="E11" s="368"/>
      <c r="F11" s="369"/>
      <c r="G11" s="369"/>
      <c r="H11" s="369"/>
      <c r="I11" s="369"/>
    </row>
    <row r="12" spans="1:11" x14ac:dyDescent="0.25">
      <c r="A12" s="366"/>
      <c r="B12" s="366"/>
      <c r="C12" s="367"/>
      <c r="D12" s="367"/>
      <c r="E12" s="368"/>
      <c r="F12" s="369"/>
      <c r="G12" s="369"/>
      <c r="H12" s="369"/>
      <c r="I12" s="369"/>
    </row>
    <row r="13" spans="1:11" x14ac:dyDescent="0.25">
      <c r="A13" s="366"/>
      <c r="B13" s="366"/>
      <c r="C13" s="367"/>
      <c r="D13" s="367"/>
      <c r="E13" s="368"/>
    </row>
    <row r="14" spans="1:11" x14ac:dyDescent="0.25">
      <c r="A14" s="366"/>
      <c r="B14" s="366"/>
      <c r="C14" s="367"/>
      <c r="D14" s="367"/>
      <c r="E14" s="368"/>
    </row>
    <row r="15" spans="1:11" x14ac:dyDescent="0.25">
      <c r="A15" s="366"/>
      <c r="B15" s="366"/>
      <c r="C15" s="367"/>
      <c r="D15" s="367"/>
      <c r="E15" s="368"/>
    </row>
    <row r="16" spans="1:11" x14ac:dyDescent="0.25">
      <c r="A16" s="366"/>
      <c r="B16" s="366"/>
      <c r="C16" s="367"/>
      <c r="D16" s="367"/>
      <c r="E16" s="368"/>
    </row>
    <row r="17" spans="1:13" x14ac:dyDescent="0.25">
      <c r="A17" s="366"/>
      <c r="B17" s="366"/>
      <c r="C17" s="367"/>
      <c r="D17" s="367"/>
      <c r="E17" s="368"/>
    </row>
    <row r="18" spans="1:13" x14ac:dyDescent="0.25">
      <c r="A18" s="370"/>
      <c r="B18" s="371"/>
      <c r="C18" s="370"/>
      <c r="D18" s="370"/>
      <c r="E18" s="370"/>
    </row>
    <row r="19" spans="1:13" x14ac:dyDescent="0.25">
      <c r="B19" s="372"/>
    </row>
    <row r="20" spans="1:13" x14ac:dyDescent="0.25">
      <c r="B20" s="373"/>
      <c r="C20" s="374">
        <f>SUM(C10:C19)</f>
        <v>22339998</v>
      </c>
      <c r="D20" s="374">
        <f>SUM(D10:D19)</f>
        <v>25725652</v>
      </c>
      <c r="E20" s="375">
        <f>+C20/D20</f>
        <v>0.86839385062038466</v>
      </c>
      <c r="F20" s="376"/>
      <c r="G20" s="376"/>
      <c r="H20" s="376"/>
      <c r="I20" s="376"/>
    </row>
    <row r="22" spans="1:13" s="91" customFormat="1" ht="50.1" customHeight="1" x14ac:dyDescent="0.2">
      <c r="B22" s="138"/>
      <c r="C22" s="201"/>
      <c r="D22" s="124"/>
      <c r="E22" s="124"/>
      <c r="F22" s="163"/>
      <c r="G22" s="124"/>
      <c r="H22" s="203"/>
      <c r="I22" s="204"/>
      <c r="J22" s="163"/>
      <c r="K22" s="163"/>
      <c r="L22" s="124"/>
      <c r="M22" s="124"/>
    </row>
    <row r="23" spans="1:13" s="91" customFormat="1" ht="14.1" customHeight="1" x14ac:dyDescent="0.2">
      <c r="B23" s="432" t="s">
        <v>440</v>
      </c>
      <c r="C23" s="124"/>
      <c r="D23" s="163"/>
      <c r="E23" s="124"/>
      <c r="F23" s="163"/>
      <c r="G23" s="163"/>
      <c r="H23" s="435"/>
      <c r="I23" s="438"/>
      <c r="J23" s="139"/>
      <c r="K23" s="124"/>
      <c r="L23" s="124"/>
      <c r="M23" s="124"/>
    </row>
    <row r="24" spans="1:13" s="91" customFormat="1" ht="14.1" customHeight="1" x14ac:dyDescent="0.2">
      <c r="B24" s="431" t="s">
        <v>441</v>
      </c>
      <c r="C24" s="124"/>
      <c r="D24" s="163"/>
      <c r="E24" s="124"/>
      <c r="F24" s="172"/>
      <c r="G24" s="431"/>
      <c r="H24" s="124"/>
      <c r="I24" s="438"/>
      <c r="J24" s="139"/>
      <c r="K24" s="163"/>
      <c r="L24" s="124"/>
      <c r="M24" s="124"/>
    </row>
    <row r="25" spans="1:13" s="91" customFormat="1" ht="14.1" customHeight="1" x14ac:dyDescent="0.2">
      <c r="B25" s="431"/>
      <c r="C25" s="124"/>
      <c r="D25" s="163"/>
      <c r="E25" s="124"/>
      <c r="F25" s="172"/>
      <c r="G25" s="431"/>
      <c r="H25" s="124"/>
      <c r="I25" s="438"/>
      <c r="J25" s="139"/>
      <c r="K25" s="163"/>
      <c r="L25" s="124"/>
      <c r="M25" s="124"/>
    </row>
    <row r="26" spans="1:13" s="91" customFormat="1" ht="14.1" customHeight="1" x14ac:dyDescent="0.2">
      <c r="B26" s="431"/>
      <c r="C26" s="124"/>
      <c r="D26" s="163"/>
      <c r="E26" s="124"/>
      <c r="F26" s="172"/>
      <c r="G26" s="431"/>
      <c r="H26" s="124"/>
      <c r="I26" s="438"/>
      <c r="J26" s="139"/>
      <c r="K26" s="163"/>
      <c r="L26" s="124"/>
      <c r="M26" s="124"/>
    </row>
    <row r="27" spans="1:13" x14ac:dyDescent="0.2">
      <c r="B27" s="202"/>
      <c r="C27" s="439"/>
      <c r="D27" s="172"/>
      <c r="E27" s="439"/>
      <c r="F27" s="439"/>
      <c r="G27" s="439"/>
      <c r="H27" s="439"/>
      <c r="I27" s="439"/>
      <c r="J27" s="439"/>
      <c r="K27" s="439"/>
      <c r="L27" s="439"/>
      <c r="M27" s="439"/>
    </row>
    <row r="28" spans="1:13" x14ac:dyDescent="0.2">
      <c r="B28" s="168"/>
      <c r="C28" s="439"/>
      <c r="D28" s="439"/>
      <c r="E28" s="439"/>
      <c r="F28" s="439"/>
      <c r="G28" s="439"/>
      <c r="H28" s="439"/>
      <c r="I28" s="439"/>
      <c r="J28" s="439"/>
      <c r="K28" s="439"/>
      <c r="L28" s="439"/>
      <c r="M28" s="439"/>
    </row>
    <row r="29" spans="1:13" x14ac:dyDescent="0.2">
      <c r="B29" s="435" t="s">
        <v>442</v>
      </c>
      <c r="C29" s="439"/>
      <c r="D29" s="439"/>
      <c r="E29" s="439"/>
      <c r="F29" s="439"/>
      <c r="G29" s="439"/>
      <c r="H29" s="439"/>
      <c r="I29" s="439"/>
      <c r="J29" s="439"/>
      <c r="K29" s="439"/>
      <c r="L29" s="439"/>
      <c r="M29" s="439"/>
    </row>
    <row r="30" spans="1:13" x14ac:dyDescent="0.25">
      <c r="B30" s="431" t="s">
        <v>443</v>
      </c>
      <c r="C30" s="439"/>
      <c r="D30" s="439"/>
      <c r="E30" s="439"/>
      <c r="F30" s="439"/>
      <c r="G30" s="439"/>
      <c r="H30" s="439"/>
      <c r="I30" s="439"/>
      <c r="J30" s="439"/>
      <c r="K30" s="439"/>
      <c r="L30" s="439"/>
      <c r="M30" s="439"/>
    </row>
  </sheetData>
  <customSheetViews>
    <customSheetView guid="{2BFC04E4-446F-4A40-A01A-17DCDED4E58E}" showGridLines="0" outlineSymbols="0">
      <selection activeCell="B36" sqref="B36"/>
      <pageMargins left="0.78749999999999998" right="0.39374999999999999" top="0.78749999999999998" bottom="0.39374999999999999" header="0" footer="0"/>
      <pageSetup fitToWidth="0" fitToHeight="0" orientation="portrait" verticalDpi="0" r:id="rId1"/>
      <headerFooter alignWithMargins="0"/>
    </customSheetView>
    <customSheetView guid="{34D32569-C70B-4FDD-AF65-5379A2EF3AC8}" showGridLines="0" outlineSymbols="0">
      <selection sqref="A1:E1"/>
      <pageMargins left="0.78749999999999998" right="0.39374999999999999" top="0.78749999999999998" bottom="0.39374999999999999" header="0" footer="0"/>
      <pageSetup fitToWidth="0" fitToHeight="0" orientation="portrait" verticalDpi="0" r:id="rId2"/>
      <headerFooter alignWithMargins="0"/>
    </customSheetView>
  </customSheetViews>
  <mergeCells count="5">
    <mergeCell ref="A1:E1"/>
    <mergeCell ref="A2:E2"/>
    <mergeCell ref="A3:E3"/>
    <mergeCell ref="A4:E4"/>
    <mergeCell ref="B6:E6"/>
  </mergeCells>
  <pageMargins left="0.78749999999999998" right="0.39374999999999999" top="0.78749999999999998" bottom="0.39374999999999999" header="0" footer="0"/>
  <pageSetup fitToWidth="0" fitToHeight="0" orientation="landscape" verticalDpi="0" r:id="rId3"/>
  <headerFooter alignWithMargins="0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8"/>
  <sheetViews>
    <sheetView showGridLines="0" topLeftCell="A31" workbookViewId="0">
      <selection activeCell="N98" sqref="N98"/>
    </sheetView>
  </sheetViews>
  <sheetFormatPr baseColWidth="10" defaultRowHeight="12.75" x14ac:dyDescent="0.25"/>
  <cols>
    <col min="1" max="1" width="14.85546875" style="360" customWidth="1"/>
    <col min="2" max="2" width="69.85546875" style="361" customWidth="1"/>
    <col min="3" max="3" width="14.140625" style="360" customWidth="1"/>
    <col min="4" max="4" width="13.5703125" style="360" customWidth="1"/>
    <col min="5" max="5" width="80.85546875" style="360" customWidth="1"/>
    <col min="6" max="6" width="2.140625" style="360" bestFit="1" customWidth="1"/>
    <col min="7" max="256" width="3.28515625" style="360" customWidth="1"/>
    <col min="257" max="257" width="14.85546875" style="360" customWidth="1"/>
    <col min="258" max="258" width="69.85546875" style="360" customWidth="1"/>
    <col min="259" max="259" width="14.140625" style="360" customWidth="1"/>
    <col min="260" max="260" width="13.5703125" style="360" customWidth="1"/>
    <col min="261" max="261" width="10.85546875" style="360" customWidth="1"/>
    <col min="262" max="262" width="2.140625" style="360" bestFit="1" customWidth="1"/>
    <col min="263" max="512" width="3.28515625" style="360" customWidth="1"/>
    <col min="513" max="513" width="14.85546875" style="360" customWidth="1"/>
    <col min="514" max="514" width="69.85546875" style="360" customWidth="1"/>
    <col min="515" max="515" width="14.140625" style="360" customWidth="1"/>
    <col min="516" max="516" width="13.5703125" style="360" customWidth="1"/>
    <col min="517" max="517" width="10.85546875" style="360" customWidth="1"/>
    <col min="518" max="518" width="2.140625" style="360" bestFit="1" customWidth="1"/>
    <col min="519" max="768" width="3.28515625" style="360" customWidth="1"/>
    <col min="769" max="769" width="14.85546875" style="360" customWidth="1"/>
    <col min="770" max="770" width="69.85546875" style="360" customWidth="1"/>
    <col min="771" max="771" width="14.140625" style="360" customWidth="1"/>
    <col min="772" max="772" width="13.5703125" style="360" customWidth="1"/>
    <col min="773" max="773" width="10.85546875" style="360" customWidth="1"/>
    <col min="774" max="774" width="2.140625" style="360" bestFit="1" customWidth="1"/>
    <col min="775" max="1024" width="3.28515625" style="360" customWidth="1"/>
    <col min="1025" max="1025" width="14.85546875" style="360" customWidth="1"/>
    <col min="1026" max="1026" width="69.85546875" style="360" customWidth="1"/>
    <col min="1027" max="1027" width="14.140625" style="360" customWidth="1"/>
    <col min="1028" max="1028" width="13.5703125" style="360" customWidth="1"/>
    <col min="1029" max="1029" width="10.85546875" style="360" customWidth="1"/>
    <col min="1030" max="1030" width="2.140625" style="360" bestFit="1" customWidth="1"/>
    <col min="1031" max="1280" width="3.28515625" style="360" customWidth="1"/>
    <col min="1281" max="1281" width="14.85546875" style="360" customWidth="1"/>
    <col min="1282" max="1282" width="69.85546875" style="360" customWidth="1"/>
    <col min="1283" max="1283" width="14.140625" style="360" customWidth="1"/>
    <col min="1284" max="1284" width="13.5703125" style="360" customWidth="1"/>
    <col min="1285" max="1285" width="10.85546875" style="360" customWidth="1"/>
    <col min="1286" max="1286" width="2.140625" style="360" bestFit="1" customWidth="1"/>
    <col min="1287" max="1536" width="3.28515625" style="360" customWidth="1"/>
    <col min="1537" max="1537" width="14.85546875" style="360" customWidth="1"/>
    <col min="1538" max="1538" width="69.85546875" style="360" customWidth="1"/>
    <col min="1539" max="1539" width="14.140625" style="360" customWidth="1"/>
    <col min="1540" max="1540" width="13.5703125" style="360" customWidth="1"/>
    <col min="1541" max="1541" width="10.85546875" style="360" customWidth="1"/>
    <col min="1542" max="1542" width="2.140625" style="360" bestFit="1" customWidth="1"/>
    <col min="1543" max="1792" width="3.28515625" style="360" customWidth="1"/>
    <col min="1793" max="1793" width="14.85546875" style="360" customWidth="1"/>
    <col min="1794" max="1794" width="69.85546875" style="360" customWidth="1"/>
    <col min="1795" max="1795" width="14.140625" style="360" customWidth="1"/>
    <col min="1796" max="1796" width="13.5703125" style="360" customWidth="1"/>
    <col min="1797" max="1797" width="10.85546875" style="360" customWidth="1"/>
    <col min="1798" max="1798" width="2.140625" style="360" bestFit="1" customWidth="1"/>
    <col min="1799" max="2048" width="3.28515625" style="360" customWidth="1"/>
    <col min="2049" max="2049" width="14.85546875" style="360" customWidth="1"/>
    <col min="2050" max="2050" width="69.85546875" style="360" customWidth="1"/>
    <col min="2051" max="2051" width="14.140625" style="360" customWidth="1"/>
    <col min="2052" max="2052" width="13.5703125" style="360" customWidth="1"/>
    <col min="2053" max="2053" width="10.85546875" style="360" customWidth="1"/>
    <col min="2054" max="2054" width="2.140625" style="360" bestFit="1" customWidth="1"/>
    <col min="2055" max="2304" width="3.28515625" style="360" customWidth="1"/>
    <col min="2305" max="2305" width="14.85546875" style="360" customWidth="1"/>
    <col min="2306" max="2306" width="69.85546875" style="360" customWidth="1"/>
    <col min="2307" max="2307" width="14.140625" style="360" customWidth="1"/>
    <col min="2308" max="2308" width="13.5703125" style="360" customWidth="1"/>
    <col min="2309" max="2309" width="10.85546875" style="360" customWidth="1"/>
    <col min="2310" max="2310" width="2.140625" style="360" bestFit="1" customWidth="1"/>
    <col min="2311" max="2560" width="3.28515625" style="360" customWidth="1"/>
    <col min="2561" max="2561" width="14.85546875" style="360" customWidth="1"/>
    <col min="2562" max="2562" width="69.85546875" style="360" customWidth="1"/>
    <col min="2563" max="2563" width="14.140625" style="360" customWidth="1"/>
    <col min="2564" max="2564" width="13.5703125" style="360" customWidth="1"/>
    <col min="2565" max="2565" width="10.85546875" style="360" customWidth="1"/>
    <col min="2566" max="2566" width="2.140625" style="360" bestFit="1" customWidth="1"/>
    <col min="2567" max="2816" width="3.28515625" style="360" customWidth="1"/>
    <col min="2817" max="2817" width="14.85546875" style="360" customWidth="1"/>
    <col min="2818" max="2818" width="69.85546875" style="360" customWidth="1"/>
    <col min="2819" max="2819" width="14.140625" style="360" customWidth="1"/>
    <col min="2820" max="2820" width="13.5703125" style="360" customWidth="1"/>
    <col min="2821" max="2821" width="10.85546875" style="360" customWidth="1"/>
    <col min="2822" max="2822" width="2.140625" style="360" bestFit="1" customWidth="1"/>
    <col min="2823" max="3072" width="3.28515625" style="360" customWidth="1"/>
    <col min="3073" max="3073" width="14.85546875" style="360" customWidth="1"/>
    <col min="3074" max="3074" width="69.85546875" style="360" customWidth="1"/>
    <col min="3075" max="3075" width="14.140625" style="360" customWidth="1"/>
    <col min="3076" max="3076" width="13.5703125" style="360" customWidth="1"/>
    <col min="3077" max="3077" width="10.85546875" style="360" customWidth="1"/>
    <col min="3078" max="3078" width="2.140625" style="360" bestFit="1" customWidth="1"/>
    <col min="3079" max="3328" width="3.28515625" style="360" customWidth="1"/>
    <col min="3329" max="3329" width="14.85546875" style="360" customWidth="1"/>
    <col min="3330" max="3330" width="69.85546875" style="360" customWidth="1"/>
    <col min="3331" max="3331" width="14.140625" style="360" customWidth="1"/>
    <col min="3332" max="3332" width="13.5703125" style="360" customWidth="1"/>
    <col min="3333" max="3333" width="10.85546875" style="360" customWidth="1"/>
    <col min="3334" max="3334" width="2.140625" style="360" bestFit="1" customWidth="1"/>
    <col min="3335" max="3584" width="3.28515625" style="360" customWidth="1"/>
    <col min="3585" max="3585" width="14.85546875" style="360" customWidth="1"/>
    <col min="3586" max="3586" width="69.85546875" style="360" customWidth="1"/>
    <col min="3587" max="3587" width="14.140625" style="360" customWidth="1"/>
    <col min="3588" max="3588" width="13.5703125" style="360" customWidth="1"/>
    <col min="3589" max="3589" width="10.85546875" style="360" customWidth="1"/>
    <col min="3590" max="3590" width="2.140625" style="360" bestFit="1" customWidth="1"/>
    <col min="3591" max="3840" width="3.28515625" style="360" customWidth="1"/>
    <col min="3841" max="3841" width="14.85546875" style="360" customWidth="1"/>
    <col min="3842" max="3842" width="69.85546875" style="360" customWidth="1"/>
    <col min="3843" max="3843" width="14.140625" style="360" customWidth="1"/>
    <col min="3844" max="3844" width="13.5703125" style="360" customWidth="1"/>
    <col min="3845" max="3845" width="10.85546875" style="360" customWidth="1"/>
    <col min="3846" max="3846" width="2.140625" style="360" bestFit="1" customWidth="1"/>
    <col min="3847" max="4096" width="3.28515625" style="360" customWidth="1"/>
    <col min="4097" max="4097" width="14.85546875" style="360" customWidth="1"/>
    <col min="4098" max="4098" width="69.85546875" style="360" customWidth="1"/>
    <col min="4099" max="4099" width="14.140625" style="360" customWidth="1"/>
    <col min="4100" max="4100" width="13.5703125" style="360" customWidth="1"/>
    <col min="4101" max="4101" width="10.85546875" style="360" customWidth="1"/>
    <col min="4102" max="4102" width="2.140625" style="360" bestFit="1" customWidth="1"/>
    <col min="4103" max="4352" width="3.28515625" style="360" customWidth="1"/>
    <col min="4353" max="4353" width="14.85546875" style="360" customWidth="1"/>
    <col min="4354" max="4354" width="69.85546875" style="360" customWidth="1"/>
    <col min="4355" max="4355" width="14.140625" style="360" customWidth="1"/>
    <col min="4356" max="4356" width="13.5703125" style="360" customWidth="1"/>
    <col min="4357" max="4357" width="10.85546875" style="360" customWidth="1"/>
    <col min="4358" max="4358" width="2.140625" style="360" bestFit="1" customWidth="1"/>
    <col min="4359" max="4608" width="3.28515625" style="360" customWidth="1"/>
    <col min="4609" max="4609" width="14.85546875" style="360" customWidth="1"/>
    <col min="4610" max="4610" width="69.85546875" style="360" customWidth="1"/>
    <col min="4611" max="4611" width="14.140625" style="360" customWidth="1"/>
    <col min="4612" max="4612" width="13.5703125" style="360" customWidth="1"/>
    <col min="4613" max="4613" width="10.85546875" style="360" customWidth="1"/>
    <col min="4614" max="4614" width="2.140625" style="360" bestFit="1" customWidth="1"/>
    <col min="4615" max="4864" width="3.28515625" style="360" customWidth="1"/>
    <col min="4865" max="4865" width="14.85546875" style="360" customWidth="1"/>
    <col min="4866" max="4866" width="69.85546875" style="360" customWidth="1"/>
    <col min="4867" max="4867" width="14.140625" style="360" customWidth="1"/>
    <col min="4868" max="4868" width="13.5703125" style="360" customWidth="1"/>
    <col min="4869" max="4869" width="10.85546875" style="360" customWidth="1"/>
    <col min="4870" max="4870" width="2.140625" style="360" bestFit="1" customWidth="1"/>
    <col min="4871" max="5120" width="3.28515625" style="360" customWidth="1"/>
    <col min="5121" max="5121" width="14.85546875" style="360" customWidth="1"/>
    <col min="5122" max="5122" width="69.85546875" style="360" customWidth="1"/>
    <col min="5123" max="5123" width="14.140625" style="360" customWidth="1"/>
    <col min="5124" max="5124" width="13.5703125" style="360" customWidth="1"/>
    <col min="5125" max="5125" width="10.85546875" style="360" customWidth="1"/>
    <col min="5126" max="5126" width="2.140625" style="360" bestFit="1" customWidth="1"/>
    <col min="5127" max="5376" width="3.28515625" style="360" customWidth="1"/>
    <col min="5377" max="5377" width="14.85546875" style="360" customWidth="1"/>
    <col min="5378" max="5378" width="69.85546875" style="360" customWidth="1"/>
    <col min="5379" max="5379" width="14.140625" style="360" customWidth="1"/>
    <col min="5380" max="5380" width="13.5703125" style="360" customWidth="1"/>
    <col min="5381" max="5381" width="10.85546875" style="360" customWidth="1"/>
    <col min="5382" max="5382" width="2.140625" style="360" bestFit="1" customWidth="1"/>
    <col min="5383" max="5632" width="3.28515625" style="360" customWidth="1"/>
    <col min="5633" max="5633" width="14.85546875" style="360" customWidth="1"/>
    <col min="5634" max="5634" width="69.85546875" style="360" customWidth="1"/>
    <col min="5635" max="5635" width="14.140625" style="360" customWidth="1"/>
    <col min="5636" max="5636" width="13.5703125" style="360" customWidth="1"/>
    <col min="5637" max="5637" width="10.85546875" style="360" customWidth="1"/>
    <col min="5638" max="5638" width="2.140625" style="360" bestFit="1" customWidth="1"/>
    <col min="5639" max="5888" width="3.28515625" style="360" customWidth="1"/>
    <col min="5889" max="5889" width="14.85546875" style="360" customWidth="1"/>
    <col min="5890" max="5890" width="69.85546875" style="360" customWidth="1"/>
    <col min="5891" max="5891" width="14.140625" style="360" customWidth="1"/>
    <col min="5892" max="5892" width="13.5703125" style="360" customWidth="1"/>
    <col min="5893" max="5893" width="10.85546875" style="360" customWidth="1"/>
    <col min="5894" max="5894" width="2.140625" style="360" bestFit="1" customWidth="1"/>
    <col min="5895" max="6144" width="3.28515625" style="360" customWidth="1"/>
    <col min="6145" max="6145" width="14.85546875" style="360" customWidth="1"/>
    <col min="6146" max="6146" width="69.85546875" style="360" customWidth="1"/>
    <col min="6147" max="6147" width="14.140625" style="360" customWidth="1"/>
    <col min="6148" max="6148" width="13.5703125" style="360" customWidth="1"/>
    <col min="6149" max="6149" width="10.85546875" style="360" customWidth="1"/>
    <col min="6150" max="6150" width="2.140625" style="360" bestFit="1" customWidth="1"/>
    <col min="6151" max="6400" width="3.28515625" style="360" customWidth="1"/>
    <col min="6401" max="6401" width="14.85546875" style="360" customWidth="1"/>
    <col min="6402" max="6402" width="69.85546875" style="360" customWidth="1"/>
    <col min="6403" max="6403" width="14.140625" style="360" customWidth="1"/>
    <col min="6404" max="6404" width="13.5703125" style="360" customWidth="1"/>
    <col min="6405" max="6405" width="10.85546875" style="360" customWidth="1"/>
    <col min="6406" max="6406" width="2.140625" style="360" bestFit="1" customWidth="1"/>
    <col min="6407" max="6656" width="3.28515625" style="360" customWidth="1"/>
    <col min="6657" max="6657" width="14.85546875" style="360" customWidth="1"/>
    <col min="6658" max="6658" width="69.85546875" style="360" customWidth="1"/>
    <col min="6659" max="6659" width="14.140625" style="360" customWidth="1"/>
    <col min="6660" max="6660" width="13.5703125" style="360" customWidth="1"/>
    <col min="6661" max="6661" width="10.85546875" style="360" customWidth="1"/>
    <col min="6662" max="6662" width="2.140625" style="360" bestFit="1" customWidth="1"/>
    <col min="6663" max="6912" width="3.28515625" style="360" customWidth="1"/>
    <col min="6913" max="6913" width="14.85546875" style="360" customWidth="1"/>
    <col min="6914" max="6914" width="69.85546875" style="360" customWidth="1"/>
    <col min="6915" max="6915" width="14.140625" style="360" customWidth="1"/>
    <col min="6916" max="6916" width="13.5703125" style="360" customWidth="1"/>
    <col min="6917" max="6917" width="10.85546875" style="360" customWidth="1"/>
    <col min="6918" max="6918" width="2.140625" style="360" bestFit="1" customWidth="1"/>
    <col min="6919" max="7168" width="3.28515625" style="360" customWidth="1"/>
    <col min="7169" max="7169" width="14.85546875" style="360" customWidth="1"/>
    <col min="7170" max="7170" width="69.85546875" style="360" customWidth="1"/>
    <col min="7171" max="7171" width="14.140625" style="360" customWidth="1"/>
    <col min="7172" max="7172" width="13.5703125" style="360" customWidth="1"/>
    <col min="7173" max="7173" width="10.85546875" style="360" customWidth="1"/>
    <col min="7174" max="7174" width="2.140625" style="360" bestFit="1" customWidth="1"/>
    <col min="7175" max="7424" width="3.28515625" style="360" customWidth="1"/>
    <col min="7425" max="7425" width="14.85546875" style="360" customWidth="1"/>
    <col min="7426" max="7426" width="69.85546875" style="360" customWidth="1"/>
    <col min="7427" max="7427" width="14.140625" style="360" customWidth="1"/>
    <col min="7428" max="7428" width="13.5703125" style="360" customWidth="1"/>
    <col min="7429" max="7429" width="10.85546875" style="360" customWidth="1"/>
    <col min="7430" max="7430" width="2.140625" style="360" bestFit="1" customWidth="1"/>
    <col min="7431" max="7680" width="3.28515625" style="360" customWidth="1"/>
    <col min="7681" max="7681" width="14.85546875" style="360" customWidth="1"/>
    <col min="7682" max="7682" width="69.85546875" style="360" customWidth="1"/>
    <col min="7683" max="7683" width="14.140625" style="360" customWidth="1"/>
    <col min="7684" max="7684" width="13.5703125" style="360" customWidth="1"/>
    <col min="7685" max="7685" width="10.85546875" style="360" customWidth="1"/>
    <col min="7686" max="7686" width="2.140625" style="360" bestFit="1" customWidth="1"/>
    <col min="7687" max="7936" width="3.28515625" style="360" customWidth="1"/>
    <col min="7937" max="7937" width="14.85546875" style="360" customWidth="1"/>
    <col min="7938" max="7938" width="69.85546875" style="360" customWidth="1"/>
    <col min="7939" max="7939" width="14.140625" style="360" customWidth="1"/>
    <col min="7940" max="7940" width="13.5703125" style="360" customWidth="1"/>
    <col min="7941" max="7941" width="10.85546875" style="360" customWidth="1"/>
    <col min="7942" max="7942" width="2.140625" style="360" bestFit="1" customWidth="1"/>
    <col min="7943" max="8192" width="3.28515625" style="360" customWidth="1"/>
    <col min="8193" max="8193" width="14.85546875" style="360" customWidth="1"/>
    <col min="8194" max="8194" width="69.85546875" style="360" customWidth="1"/>
    <col min="8195" max="8195" width="14.140625" style="360" customWidth="1"/>
    <col min="8196" max="8196" width="13.5703125" style="360" customWidth="1"/>
    <col min="8197" max="8197" width="10.85546875" style="360" customWidth="1"/>
    <col min="8198" max="8198" width="2.140625" style="360" bestFit="1" customWidth="1"/>
    <col min="8199" max="8448" width="3.28515625" style="360" customWidth="1"/>
    <col min="8449" max="8449" width="14.85546875" style="360" customWidth="1"/>
    <col min="8450" max="8450" width="69.85546875" style="360" customWidth="1"/>
    <col min="8451" max="8451" width="14.140625" style="360" customWidth="1"/>
    <col min="8452" max="8452" width="13.5703125" style="360" customWidth="1"/>
    <col min="8453" max="8453" width="10.85546875" style="360" customWidth="1"/>
    <col min="8454" max="8454" width="2.140625" style="360" bestFit="1" customWidth="1"/>
    <col min="8455" max="8704" width="3.28515625" style="360" customWidth="1"/>
    <col min="8705" max="8705" width="14.85546875" style="360" customWidth="1"/>
    <col min="8706" max="8706" width="69.85546875" style="360" customWidth="1"/>
    <col min="8707" max="8707" width="14.140625" style="360" customWidth="1"/>
    <col min="8708" max="8708" width="13.5703125" style="360" customWidth="1"/>
    <col min="8709" max="8709" width="10.85546875" style="360" customWidth="1"/>
    <col min="8710" max="8710" width="2.140625" style="360" bestFit="1" customWidth="1"/>
    <col min="8711" max="8960" width="3.28515625" style="360" customWidth="1"/>
    <col min="8961" max="8961" width="14.85546875" style="360" customWidth="1"/>
    <col min="8962" max="8962" width="69.85546875" style="360" customWidth="1"/>
    <col min="8963" max="8963" width="14.140625" style="360" customWidth="1"/>
    <col min="8964" max="8964" width="13.5703125" style="360" customWidth="1"/>
    <col min="8965" max="8965" width="10.85546875" style="360" customWidth="1"/>
    <col min="8966" max="8966" width="2.140625" style="360" bestFit="1" customWidth="1"/>
    <col min="8967" max="9216" width="3.28515625" style="360" customWidth="1"/>
    <col min="9217" max="9217" width="14.85546875" style="360" customWidth="1"/>
    <col min="9218" max="9218" width="69.85546875" style="360" customWidth="1"/>
    <col min="9219" max="9219" width="14.140625" style="360" customWidth="1"/>
    <col min="9220" max="9220" width="13.5703125" style="360" customWidth="1"/>
    <col min="9221" max="9221" width="10.85546875" style="360" customWidth="1"/>
    <col min="9222" max="9222" width="2.140625" style="360" bestFit="1" customWidth="1"/>
    <col min="9223" max="9472" width="3.28515625" style="360" customWidth="1"/>
    <col min="9473" max="9473" width="14.85546875" style="360" customWidth="1"/>
    <col min="9474" max="9474" width="69.85546875" style="360" customWidth="1"/>
    <col min="9475" max="9475" width="14.140625" style="360" customWidth="1"/>
    <col min="9476" max="9476" width="13.5703125" style="360" customWidth="1"/>
    <col min="9477" max="9477" width="10.85546875" style="360" customWidth="1"/>
    <col min="9478" max="9478" width="2.140625" style="360" bestFit="1" customWidth="1"/>
    <col min="9479" max="9728" width="3.28515625" style="360" customWidth="1"/>
    <col min="9729" max="9729" width="14.85546875" style="360" customWidth="1"/>
    <col min="9730" max="9730" width="69.85546875" style="360" customWidth="1"/>
    <col min="9731" max="9731" width="14.140625" style="360" customWidth="1"/>
    <col min="9732" max="9732" width="13.5703125" style="360" customWidth="1"/>
    <col min="9733" max="9733" width="10.85546875" style="360" customWidth="1"/>
    <col min="9734" max="9734" width="2.140625" style="360" bestFit="1" customWidth="1"/>
    <col min="9735" max="9984" width="3.28515625" style="360" customWidth="1"/>
    <col min="9985" max="9985" width="14.85546875" style="360" customWidth="1"/>
    <col min="9986" max="9986" width="69.85546875" style="360" customWidth="1"/>
    <col min="9987" max="9987" width="14.140625" style="360" customWidth="1"/>
    <col min="9988" max="9988" width="13.5703125" style="360" customWidth="1"/>
    <col min="9989" max="9989" width="10.85546875" style="360" customWidth="1"/>
    <col min="9990" max="9990" width="2.140625" style="360" bestFit="1" customWidth="1"/>
    <col min="9991" max="10240" width="3.28515625" style="360" customWidth="1"/>
    <col min="10241" max="10241" width="14.85546875" style="360" customWidth="1"/>
    <col min="10242" max="10242" width="69.85546875" style="360" customWidth="1"/>
    <col min="10243" max="10243" width="14.140625" style="360" customWidth="1"/>
    <col min="10244" max="10244" width="13.5703125" style="360" customWidth="1"/>
    <col min="10245" max="10245" width="10.85546875" style="360" customWidth="1"/>
    <col min="10246" max="10246" width="2.140625" style="360" bestFit="1" customWidth="1"/>
    <col min="10247" max="10496" width="3.28515625" style="360" customWidth="1"/>
    <col min="10497" max="10497" width="14.85546875" style="360" customWidth="1"/>
    <col min="10498" max="10498" width="69.85546875" style="360" customWidth="1"/>
    <col min="10499" max="10499" width="14.140625" style="360" customWidth="1"/>
    <col min="10500" max="10500" width="13.5703125" style="360" customWidth="1"/>
    <col min="10501" max="10501" width="10.85546875" style="360" customWidth="1"/>
    <col min="10502" max="10502" width="2.140625" style="360" bestFit="1" customWidth="1"/>
    <col min="10503" max="10752" width="3.28515625" style="360" customWidth="1"/>
    <col min="10753" max="10753" width="14.85546875" style="360" customWidth="1"/>
    <col min="10754" max="10754" width="69.85546875" style="360" customWidth="1"/>
    <col min="10755" max="10755" width="14.140625" style="360" customWidth="1"/>
    <col min="10756" max="10756" width="13.5703125" style="360" customWidth="1"/>
    <col min="10757" max="10757" width="10.85546875" style="360" customWidth="1"/>
    <col min="10758" max="10758" width="2.140625" style="360" bestFit="1" customWidth="1"/>
    <col min="10759" max="11008" width="3.28515625" style="360" customWidth="1"/>
    <col min="11009" max="11009" width="14.85546875" style="360" customWidth="1"/>
    <col min="11010" max="11010" width="69.85546875" style="360" customWidth="1"/>
    <col min="11011" max="11011" width="14.140625" style="360" customWidth="1"/>
    <col min="11012" max="11012" width="13.5703125" style="360" customWidth="1"/>
    <col min="11013" max="11013" width="10.85546875" style="360" customWidth="1"/>
    <col min="11014" max="11014" width="2.140625" style="360" bestFit="1" customWidth="1"/>
    <col min="11015" max="11264" width="3.28515625" style="360" customWidth="1"/>
    <col min="11265" max="11265" width="14.85546875" style="360" customWidth="1"/>
    <col min="11266" max="11266" width="69.85546875" style="360" customWidth="1"/>
    <col min="11267" max="11267" width="14.140625" style="360" customWidth="1"/>
    <col min="11268" max="11268" width="13.5703125" style="360" customWidth="1"/>
    <col min="11269" max="11269" width="10.85546875" style="360" customWidth="1"/>
    <col min="11270" max="11270" width="2.140625" style="360" bestFit="1" customWidth="1"/>
    <col min="11271" max="11520" width="3.28515625" style="360" customWidth="1"/>
    <col min="11521" max="11521" width="14.85546875" style="360" customWidth="1"/>
    <col min="11522" max="11522" width="69.85546875" style="360" customWidth="1"/>
    <col min="11523" max="11523" width="14.140625" style="360" customWidth="1"/>
    <col min="11524" max="11524" width="13.5703125" style="360" customWidth="1"/>
    <col min="11525" max="11525" width="10.85546875" style="360" customWidth="1"/>
    <col min="11526" max="11526" width="2.140625" style="360" bestFit="1" customWidth="1"/>
    <col min="11527" max="11776" width="3.28515625" style="360" customWidth="1"/>
    <col min="11777" max="11777" width="14.85546875" style="360" customWidth="1"/>
    <col min="11778" max="11778" width="69.85546875" style="360" customWidth="1"/>
    <col min="11779" max="11779" width="14.140625" style="360" customWidth="1"/>
    <col min="11780" max="11780" width="13.5703125" style="360" customWidth="1"/>
    <col min="11781" max="11781" width="10.85546875" style="360" customWidth="1"/>
    <col min="11782" max="11782" width="2.140625" style="360" bestFit="1" customWidth="1"/>
    <col min="11783" max="12032" width="3.28515625" style="360" customWidth="1"/>
    <col min="12033" max="12033" width="14.85546875" style="360" customWidth="1"/>
    <col min="12034" max="12034" width="69.85546875" style="360" customWidth="1"/>
    <col min="12035" max="12035" width="14.140625" style="360" customWidth="1"/>
    <col min="12036" max="12036" width="13.5703125" style="360" customWidth="1"/>
    <col min="12037" max="12037" width="10.85546875" style="360" customWidth="1"/>
    <col min="12038" max="12038" width="2.140625" style="360" bestFit="1" customWidth="1"/>
    <col min="12039" max="12288" width="3.28515625" style="360" customWidth="1"/>
    <col min="12289" max="12289" width="14.85546875" style="360" customWidth="1"/>
    <col min="12290" max="12290" width="69.85546875" style="360" customWidth="1"/>
    <col min="12291" max="12291" width="14.140625" style="360" customWidth="1"/>
    <col min="12292" max="12292" width="13.5703125" style="360" customWidth="1"/>
    <col min="12293" max="12293" width="10.85546875" style="360" customWidth="1"/>
    <col min="12294" max="12294" width="2.140625" style="360" bestFit="1" customWidth="1"/>
    <col min="12295" max="12544" width="3.28515625" style="360" customWidth="1"/>
    <col min="12545" max="12545" width="14.85546875" style="360" customWidth="1"/>
    <col min="12546" max="12546" width="69.85546875" style="360" customWidth="1"/>
    <col min="12547" max="12547" width="14.140625" style="360" customWidth="1"/>
    <col min="12548" max="12548" width="13.5703125" style="360" customWidth="1"/>
    <col min="12549" max="12549" width="10.85546875" style="360" customWidth="1"/>
    <col min="12550" max="12550" width="2.140625" style="360" bestFit="1" customWidth="1"/>
    <col min="12551" max="12800" width="3.28515625" style="360" customWidth="1"/>
    <col min="12801" max="12801" width="14.85546875" style="360" customWidth="1"/>
    <col min="12802" max="12802" width="69.85546875" style="360" customWidth="1"/>
    <col min="12803" max="12803" width="14.140625" style="360" customWidth="1"/>
    <col min="12804" max="12804" width="13.5703125" style="360" customWidth="1"/>
    <col min="12805" max="12805" width="10.85546875" style="360" customWidth="1"/>
    <col min="12806" max="12806" width="2.140625" style="360" bestFit="1" customWidth="1"/>
    <col min="12807" max="13056" width="3.28515625" style="360" customWidth="1"/>
    <col min="13057" max="13057" width="14.85546875" style="360" customWidth="1"/>
    <col min="13058" max="13058" width="69.85546875" style="360" customWidth="1"/>
    <col min="13059" max="13059" width="14.140625" style="360" customWidth="1"/>
    <col min="13060" max="13060" width="13.5703125" style="360" customWidth="1"/>
    <col min="13061" max="13061" width="10.85546875" style="360" customWidth="1"/>
    <col min="13062" max="13062" width="2.140625" style="360" bestFit="1" customWidth="1"/>
    <col min="13063" max="13312" width="3.28515625" style="360" customWidth="1"/>
    <col min="13313" max="13313" width="14.85546875" style="360" customWidth="1"/>
    <col min="13314" max="13314" width="69.85546875" style="360" customWidth="1"/>
    <col min="13315" max="13315" width="14.140625" style="360" customWidth="1"/>
    <col min="13316" max="13316" width="13.5703125" style="360" customWidth="1"/>
    <col min="13317" max="13317" width="10.85546875" style="360" customWidth="1"/>
    <col min="13318" max="13318" width="2.140625" style="360" bestFit="1" customWidth="1"/>
    <col min="13319" max="13568" width="3.28515625" style="360" customWidth="1"/>
    <col min="13569" max="13569" width="14.85546875" style="360" customWidth="1"/>
    <col min="13570" max="13570" width="69.85546875" style="360" customWidth="1"/>
    <col min="13571" max="13571" width="14.140625" style="360" customWidth="1"/>
    <col min="13572" max="13572" width="13.5703125" style="360" customWidth="1"/>
    <col min="13573" max="13573" width="10.85546875" style="360" customWidth="1"/>
    <col min="13574" max="13574" width="2.140625" style="360" bestFit="1" customWidth="1"/>
    <col min="13575" max="13824" width="3.28515625" style="360" customWidth="1"/>
    <col min="13825" max="13825" width="14.85546875" style="360" customWidth="1"/>
    <col min="13826" max="13826" width="69.85546875" style="360" customWidth="1"/>
    <col min="13827" max="13827" width="14.140625" style="360" customWidth="1"/>
    <col min="13828" max="13828" width="13.5703125" style="360" customWidth="1"/>
    <col min="13829" max="13829" width="10.85546875" style="360" customWidth="1"/>
    <col min="13830" max="13830" width="2.140625" style="360" bestFit="1" customWidth="1"/>
    <col min="13831" max="14080" width="3.28515625" style="360" customWidth="1"/>
    <col min="14081" max="14081" width="14.85546875" style="360" customWidth="1"/>
    <col min="14082" max="14082" width="69.85546875" style="360" customWidth="1"/>
    <col min="14083" max="14083" width="14.140625" style="360" customWidth="1"/>
    <col min="14084" max="14084" width="13.5703125" style="360" customWidth="1"/>
    <col min="14085" max="14085" width="10.85546875" style="360" customWidth="1"/>
    <col min="14086" max="14086" width="2.140625" style="360" bestFit="1" customWidth="1"/>
    <col min="14087" max="14336" width="3.28515625" style="360" customWidth="1"/>
    <col min="14337" max="14337" width="14.85546875" style="360" customWidth="1"/>
    <col min="14338" max="14338" width="69.85546875" style="360" customWidth="1"/>
    <col min="14339" max="14339" width="14.140625" style="360" customWidth="1"/>
    <col min="14340" max="14340" width="13.5703125" style="360" customWidth="1"/>
    <col min="14341" max="14341" width="10.85546875" style="360" customWidth="1"/>
    <col min="14342" max="14342" width="2.140625" style="360" bestFit="1" customWidth="1"/>
    <col min="14343" max="14592" width="3.28515625" style="360" customWidth="1"/>
    <col min="14593" max="14593" width="14.85546875" style="360" customWidth="1"/>
    <col min="14594" max="14594" width="69.85546875" style="360" customWidth="1"/>
    <col min="14595" max="14595" width="14.140625" style="360" customWidth="1"/>
    <col min="14596" max="14596" width="13.5703125" style="360" customWidth="1"/>
    <col min="14597" max="14597" width="10.85546875" style="360" customWidth="1"/>
    <col min="14598" max="14598" width="2.140625" style="360" bestFit="1" customWidth="1"/>
    <col min="14599" max="14848" width="3.28515625" style="360" customWidth="1"/>
    <col min="14849" max="14849" width="14.85546875" style="360" customWidth="1"/>
    <col min="14850" max="14850" width="69.85546875" style="360" customWidth="1"/>
    <col min="14851" max="14851" width="14.140625" style="360" customWidth="1"/>
    <col min="14852" max="14852" width="13.5703125" style="360" customWidth="1"/>
    <col min="14853" max="14853" width="10.85546875" style="360" customWidth="1"/>
    <col min="14854" max="14854" width="2.140625" style="360" bestFit="1" customWidth="1"/>
    <col min="14855" max="15104" width="3.28515625" style="360" customWidth="1"/>
    <col min="15105" max="15105" width="14.85546875" style="360" customWidth="1"/>
    <col min="15106" max="15106" width="69.85546875" style="360" customWidth="1"/>
    <col min="15107" max="15107" width="14.140625" style="360" customWidth="1"/>
    <col min="15108" max="15108" width="13.5703125" style="360" customWidth="1"/>
    <col min="15109" max="15109" width="10.85546875" style="360" customWidth="1"/>
    <col min="15110" max="15110" width="2.140625" style="360" bestFit="1" customWidth="1"/>
    <col min="15111" max="15360" width="3.28515625" style="360" customWidth="1"/>
    <col min="15361" max="15361" width="14.85546875" style="360" customWidth="1"/>
    <col min="15362" max="15362" width="69.85546875" style="360" customWidth="1"/>
    <col min="15363" max="15363" width="14.140625" style="360" customWidth="1"/>
    <col min="15364" max="15364" width="13.5703125" style="360" customWidth="1"/>
    <col min="15365" max="15365" width="10.85546875" style="360" customWidth="1"/>
    <col min="15366" max="15366" width="2.140625" style="360" bestFit="1" customWidth="1"/>
    <col min="15367" max="15616" width="3.28515625" style="360" customWidth="1"/>
    <col min="15617" max="15617" width="14.85546875" style="360" customWidth="1"/>
    <col min="15618" max="15618" width="69.85546875" style="360" customWidth="1"/>
    <col min="15619" max="15619" width="14.140625" style="360" customWidth="1"/>
    <col min="15620" max="15620" width="13.5703125" style="360" customWidth="1"/>
    <col min="15621" max="15621" width="10.85546875" style="360" customWidth="1"/>
    <col min="15622" max="15622" width="2.140625" style="360" bestFit="1" customWidth="1"/>
    <col min="15623" max="15872" width="3.28515625" style="360" customWidth="1"/>
    <col min="15873" max="15873" width="14.85546875" style="360" customWidth="1"/>
    <col min="15874" max="15874" width="69.85546875" style="360" customWidth="1"/>
    <col min="15875" max="15875" width="14.140625" style="360" customWidth="1"/>
    <col min="15876" max="15876" width="13.5703125" style="360" customWidth="1"/>
    <col min="15877" max="15877" width="10.85546875" style="360" customWidth="1"/>
    <col min="15878" max="15878" width="2.140625" style="360" bestFit="1" customWidth="1"/>
    <col min="15879" max="16128" width="3.28515625" style="360" customWidth="1"/>
    <col min="16129" max="16129" width="14.85546875" style="360" customWidth="1"/>
    <col min="16130" max="16130" width="69.85546875" style="360" customWidth="1"/>
    <col min="16131" max="16131" width="14.140625" style="360" customWidth="1"/>
    <col min="16132" max="16132" width="13.5703125" style="360" customWidth="1"/>
    <col min="16133" max="16133" width="10.85546875" style="360" customWidth="1"/>
    <col min="16134" max="16134" width="2.140625" style="360" bestFit="1" customWidth="1"/>
    <col min="16135" max="16384" width="3.28515625" style="360" customWidth="1"/>
  </cols>
  <sheetData>
    <row r="1" spans="1:11" s="355" customFormat="1" ht="12.75" customHeight="1" x14ac:dyDescent="0.2">
      <c r="A1" s="670" t="s">
        <v>406</v>
      </c>
      <c r="B1" s="671"/>
      <c r="C1" s="671"/>
      <c r="D1" s="671"/>
      <c r="E1" s="674"/>
      <c r="F1" s="401"/>
      <c r="G1" s="401"/>
      <c r="H1" s="401"/>
      <c r="I1" s="175"/>
      <c r="K1" s="175"/>
    </row>
    <row r="2" spans="1:11" s="357" customFormat="1" ht="12.75" customHeight="1" x14ac:dyDescent="0.2">
      <c r="A2" s="672" t="s">
        <v>423</v>
      </c>
      <c r="B2" s="522"/>
      <c r="C2" s="522"/>
      <c r="D2" s="522"/>
      <c r="E2" s="675"/>
      <c r="F2" s="401"/>
      <c r="G2" s="401"/>
      <c r="H2" s="401"/>
      <c r="I2" s="356"/>
      <c r="K2" s="356"/>
    </row>
    <row r="3" spans="1:11" s="357" customFormat="1" ht="12.75" customHeight="1" x14ac:dyDescent="0.2">
      <c r="A3" s="672" t="s">
        <v>408</v>
      </c>
      <c r="B3" s="522"/>
      <c r="C3" s="522"/>
      <c r="D3" s="522"/>
      <c r="E3" s="675"/>
      <c r="F3" s="401"/>
      <c r="G3" s="401"/>
      <c r="H3" s="401"/>
      <c r="I3" s="356"/>
      <c r="K3" s="356"/>
    </row>
    <row r="4" spans="1:11" s="357" customFormat="1" ht="12.75" customHeight="1" x14ac:dyDescent="0.2">
      <c r="A4" s="672" t="s">
        <v>1</v>
      </c>
      <c r="B4" s="522"/>
      <c r="C4" s="522"/>
      <c r="D4" s="522"/>
      <c r="E4" s="675"/>
      <c r="F4" s="401"/>
      <c r="G4" s="401"/>
      <c r="H4" s="401"/>
      <c r="I4" s="356"/>
      <c r="K4" s="356"/>
    </row>
    <row r="5" spans="1:11" s="357" customFormat="1" ht="12" x14ac:dyDescent="0.2">
      <c r="A5" s="403"/>
      <c r="B5" s="358"/>
      <c r="C5" s="358"/>
      <c r="D5" s="358"/>
      <c r="E5" s="399"/>
      <c r="F5" s="358"/>
      <c r="G5" s="358"/>
      <c r="H5" s="355"/>
      <c r="I5" s="355"/>
      <c r="K5" s="355"/>
    </row>
    <row r="6" spans="1:11" s="357" customFormat="1" ht="16.5" customHeight="1" x14ac:dyDescent="0.2">
      <c r="A6" s="400" t="s">
        <v>4</v>
      </c>
      <c r="B6" s="673" t="s">
        <v>427</v>
      </c>
      <c r="C6" s="673"/>
      <c r="D6" s="673"/>
      <c r="E6" s="676"/>
      <c r="F6" s="359"/>
      <c r="G6" s="359"/>
      <c r="H6" s="359"/>
      <c r="I6" s="359"/>
      <c r="K6" s="355"/>
    </row>
    <row r="8" spans="1:11" s="383" customFormat="1" ht="31.5" customHeight="1" x14ac:dyDescent="0.2">
      <c r="A8" s="423"/>
      <c r="B8" s="424"/>
      <c r="C8" s="424"/>
      <c r="D8" s="424"/>
      <c r="E8" s="425"/>
    </row>
    <row r="9" spans="1:11" s="7" customFormat="1" ht="39" customHeight="1" x14ac:dyDescent="0.25">
      <c r="A9" s="678"/>
      <c r="B9" s="390"/>
      <c r="C9" s="390"/>
      <c r="D9" s="390"/>
      <c r="E9" s="391"/>
    </row>
    <row r="10" spans="1:11" s="7" customFormat="1" ht="39" customHeight="1" x14ac:dyDescent="0.25">
      <c r="A10" s="678"/>
      <c r="B10" s="390"/>
      <c r="C10" s="390"/>
      <c r="D10" s="390"/>
      <c r="E10" s="391"/>
    </row>
    <row r="11" spans="1:11" s="7" customFormat="1" ht="39" customHeight="1" x14ac:dyDescent="0.25">
      <c r="A11" s="678"/>
      <c r="B11" s="390"/>
      <c r="C11" s="390"/>
      <c r="D11" s="390"/>
      <c r="E11" s="391"/>
    </row>
    <row r="12" spans="1:11" s="7" customFormat="1" ht="39" customHeight="1" x14ac:dyDescent="0.25">
      <c r="A12" s="678"/>
      <c r="B12" s="390"/>
      <c r="C12" s="390"/>
      <c r="D12" s="390"/>
      <c r="E12" s="391"/>
    </row>
    <row r="13" spans="1:11" s="7" customFormat="1" ht="39" customHeight="1" x14ac:dyDescent="0.25">
      <c r="A13" s="389"/>
      <c r="B13" s="390"/>
      <c r="C13" s="390"/>
      <c r="D13" s="390"/>
      <c r="E13" s="391"/>
    </row>
    <row r="14" spans="1:11" s="7" customFormat="1" ht="39" customHeight="1" x14ac:dyDescent="0.25">
      <c r="A14" s="389"/>
      <c r="B14" s="390"/>
      <c r="C14" s="390"/>
      <c r="D14" s="390"/>
      <c r="E14" s="391"/>
    </row>
    <row r="15" spans="1:11" s="7" customFormat="1" ht="39" customHeight="1" x14ac:dyDescent="0.25">
      <c r="A15" s="389"/>
      <c r="B15" s="390"/>
      <c r="C15" s="390"/>
      <c r="D15" s="390"/>
      <c r="E15" s="391"/>
    </row>
    <row r="16" spans="1:11" s="7" customFormat="1" ht="39" customHeight="1" x14ac:dyDescent="0.25">
      <c r="A16" s="389"/>
      <c r="B16" s="390"/>
      <c r="C16" s="390"/>
      <c r="D16" s="390"/>
      <c r="E16" s="391"/>
    </row>
    <row r="17" spans="1:5" s="7" customFormat="1" ht="39" customHeight="1" x14ac:dyDescent="0.25">
      <c r="A17" s="389"/>
      <c r="B17" s="390"/>
      <c r="C17" s="390"/>
      <c r="D17" s="390"/>
      <c r="E17" s="391"/>
    </row>
    <row r="18" spans="1:5" s="7" customFormat="1" ht="39" customHeight="1" x14ac:dyDescent="0.25">
      <c r="A18" s="389"/>
      <c r="B18" s="390"/>
      <c r="C18" s="390"/>
      <c r="D18" s="390"/>
      <c r="E18" s="391"/>
    </row>
    <row r="19" spans="1:5" s="7" customFormat="1" ht="22.5" customHeight="1" x14ac:dyDescent="0.25">
      <c r="A19" s="389"/>
      <c r="B19" s="390"/>
      <c r="C19" s="390"/>
      <c r="D19" s="390"/>
      <c r="E19" s="391"/>
    </row>
    <row r="20" spans="1:5" s="7" customFormat="1" ht="22.5" customHeight="1" x14ac:dyDescent="0.25">
      <c r="A20" s="389"/>
      <c r="B20" s="390"/>
      <c r="C20" s="390"/>
      <c r="D20" s="390"/>
      <c r="E20" s="391"/>
    </row>
    <row r="21" spans="1:5" s="7" customFormat="1" ht="22.5" customHeight="1" x14ac:dyDescent="0.25">
      <c r="A21" s="389"/>
      <c r="B21" s="390"/>
      <c r="C21" s="390"/>
      <c r="D21" s="390"/>
      <c r="E21" s="391"/>
    </row>
    <row r="22" spans="1:5" s="7" customFormat="1" ht="15" x14ac:dyDescent="0.25">
      <c r="A22" s="389"/>
      <c r="B22" s="390"/>
      <c r="C22" s="390"/>
      <c r="D22" s="390"/>
      <c r="E22" s="391"/>
    </row>
    <row r="23" spans="1:5" s="7" customFormat="1" ht="15" x14ac:dyDescent="0.25">
      <c r="A23" s="389"/>
      <c r="B23" s="390"/>
      <c r="C23" s="390"/>
      <c r="D23" s="390"/>
      <c r="E23" s="391"/>
    </row>
    <row r="24" spans="1:5" s="7" customFormat="1" ht="15" x14ac:dyDescent="0.25">
      <c r="A24" s="389"/>
      <c r="B24" s="390"/>
      <c r="C24" s="390"/>
      <c r="D24" s="390"/>
      <c r="E24" s="391"/>
    </row>
    <row r="25" spans="1:5" s="7" customFormat="1" ht="15" x14ac:dyDescent="0.25">
      <c r="A25" s="389"/>
      <c r="B25" s="390"/>
      <c r="C25" s="390"/>
      <c r="D25" s="390"/>
      <c r="E25" s="391"/>
    </row>
    <row r="26" spans="1:5" s="7" customFormat="1" ht="15" x14ac:dyDescent="0.25">
      <c r="A26" s="389"/>
      <c r="B26" s="390"/>
      <c r="C26" s="390"/>
      <c r="D26" s="390"/>
      <c r="E26" s="391"/>
    </row>
    <row r="27" spans="1:5" s="7" customFormat="1" ht="15" x14ac:dyDescent="0.25">
      <c r="A27" s="389"/>
      <c r="B27" s="390"/>
      <c r="C27" s="390"/>
      <c r="D27" s="390"/>
      <c r="E27" s="391"/>
    </row>
    <row r="28" spans="1:5" s="7" customFormat="1" ht="15" x14ac:dyDescent="0.25">
      <c r="A28" s="389"/>
      <c r="B28" s="390"/>
      <c r="C28" s="390"/>
      <c r="D28" s="390"/>
      <c r="E28" s="391"/>
    </row>
    <row r="29" spans="1:5" s="7" customFormat="1" ht="15" x14ac:dyDescent="0.25">
      <c r="A29" s="389"/>
      <c r="B29" s="390"/>
      <c r="C29" s="390"/>
      <c r="D29" s="390"/>
      <c r="E29" s="391"/>
    </row>
    <row r="30" spans="1:5" s="7" customFormat="1" ht="15" x14ac:dyDescent="0.25">
      <c r="A30" s="389"/>
      <c r="B30" s="390"/>
      <c r="C30" s="390"/>
      <c r="D30" s="390"/>
      <c r="E30" s="391"/>
    </row>
    <row r="31" spans="1:5" s="7" customFormat="1" ht="15" x14ac:dyDescent="0.25">
      <c r="A31" s="389"/>
      <c r="B31" s="390"/>
      <c r="C31" s="390"/>
      <c r="D31" s="390"/>
      <c r="E31" s="391"/>
    </row>
    <row r="32" spans="1:5" s="7" customFormat="1" ht="15" x14ac:dyDescent="0.25">
      <c r="A32" s="389"/>
      <c r="B32" s="390"/>
      <c r="C32" s="390"/>
      <c r="D32" s="390"/>
      <c r="E32" s="391"/>
    </row>
    <row r="33" spans="1:5" s="7" customFormat="1" ht="15" x14ac:dyDescent="0.25">
      <c r="A33" s="389"/>
      <c r="B33" s="390"/>
      <c r="C33" s="390"/>
      <c r="D33" s="390"/>
      <c r="E33" s="391"/>
    </row>
    <row r="34" spans="1:5" s="7" customFormat="1" ht="15" x14ac:dyDescent="0.25">
      <c r="A34" s="389"/>
      <c r="B34" s="390"/>
      <c r="C34" s="390"/>
      <c r="D34" s="390"/>
      <c r="E34" s="391"/>
    </row>
    <row r="35" spans="1:5" s="7" customFormat="1" ht="15" x14ac:dyDescent="0.25">
      <c r="A35" s="389"/>
      <c r="B35" s="390"/>
      <c r="C35" s="390"/>
      <c r="D35" s="390"/>
      <c r="E35" s="391"/>
    </row>
    <row r="36" spans="1:5" s="7" customFormat="1" ht="15" x14ac:dyDescent="0.25">
      <c r="A36" s="389"/>
      <c r="B36" s="390"/>
      <c r="C36" s="390"/>
      <c r="D36" s="390"/>
      <c r="E36" s="391"/>
    </row>
    <row r="37" spans="1:5" s="7" customFormat="1" ht="15" x14ac:dyDescent="0.25">
      <c r="A37" s="389"/>
      <c r="B37" s="390"/>
      <c r="C37" s="390"/>
      <c r="D37" s="390"/>
      <c r="E37" s="391"/>
    </row>
    <row r="38" spans="1:5" s="7" customFormat="1" ht="15" x14ac:dyDescent="0.25">
      <c r="A38" s="389"/>
      <c r="B38" s="390"/>
      <c r="C38" s="390"/>
      <c r="D38" s="390"/>
      <c r="E38" s="391"/>
    </row>
    <row r="39" spans="1:5" s="7" customFormat="1" ht="15" x14ac:dyDescent="0.25">
      <c r="A39" s="389"/>
      <c r="B39" s="390"/>
      <c r="C39" s="390"/>
      <c r="D39" s="390"/>
      <c r="E39" s="391"/>
    </row>
    <row r="40" spans="1:5" s="7" customFormat="1" ht="15" x14ac:dyDescent="0.25">
      <c r="A40" s="389"/>
      <c r="B40" s="390"/>
      <c r="C40" s="390"/>
      <c r="D40" s="390"/>
      <c r="E40" s="391"/>
    </row>
    <row r="41" spans="1:5" s="7" customFormat="1" ht="15" x14ac:dyDescent="0.25">
      <c r="A41" s="389"/>
      <c r="B41" s="390"/>
      <c r="C41" s="390"/>
      <c r="D41" s="390"/>
      <c r="E41" s="391"/>
    </row>
    <row r="42" spans="1:5" s="7" customFormat="1" ht="15" x14ac:dyDescent="0.25">
      <c r="A42" s="389"/>
      <c r="B42" s="390"/>
      <c r="C42" s="390"/>
      <c r="D42" s="390"/>
      <c r="E42" s="391"/>
    </row>
    <row r="43" spans="1:5" s="7" customFormat="1" ht="15" x14ac:dyDescent="0.25">
      <c r="A43" s="389"/>
      <c r="B43" s="390"/>
      <c r="C43" s="390"/>
      <c r="D43" s="390"/>
      <c r="E43" s="391"/>
    </row>
    <row r="44" spans="1:5" s="7" customFormat="1" ht="15" x14ac:dyDescent="0.25">
      <c r="A44" s="389"/>
      <c r="B44" s="390"/>
      <c r="C44" s="390"/>
      <c r="D44" s="390"/>
      <c r="E44" s="391"/>
    </row>
    <row r="45" spans="1:5" s="7" customFormat="1" ht="15" x14ac:dyDescent="0.25">
      <c r="A45" s="389"/>
      <c r="B45" s="390"/>
      <c r="C45" s="390"/>
      <c r="D45" s="390"/>
      <c r="E45" s="391"/>
    </row>
    <row r="46" spans="1:5" s="7" customFormat="1" ht="15" x14ac:dyDescent="0.25">
      <c r="A46" s="389"/>
      <c r="B46" s="390"/>
      <c r="C46" s="390"/>
      <c r="D46" s="390"/>
      <c r="E46" s="391"/>
    </row>
    <row r="47" spans="1:5" s="7" customFormat="1" ht="15" x14ac:dyDescent="0.25">
      <c r="A47" s="389"/>
      <c r="B47" s="390"/>
      <c r="C47" s="390"/>
      <c r="D47" s="390"/>
      <c r="E47" s="391"/>
    </row>
    <row r="48" spans="1:5" s="7" customFormat="1" ht="15" x14ac:dyDescent="0.25">
      <c r="A48" s="389"/>
      <c r="B48" s="390"/>
      <c r="C48" s="390"/>
      <c r="D48" s="390"/>
      <c r="E48" s="391"/>
    </row>
    <row r="49" spans="1:5" s="7" customFormat="1" ht="15" x14ac:dyDescent="0.25">
      <c r="A49" s="389"/>
      <c r="B49" s="390"/>
      <c r="C49" s="390"/>
      <c r="D49" s="390"/>
      <c r="E49" s="391"/>
    </row>
    <row r="50" spans="1:5" s="7" customFormat="1" ht="15" x14ac:dyDescent="0.25">
      <c r="A50" s="389"/>
      <c r="B50" s="390"/>
      <c r="C50" s="390"/>
      <c r="D50" s="390"/>
      <c r="E50" s="391"/>
    </row>
    <row r="51" spans="1:5" s="7" customFormat="1" ht="15" x14ac:dyDescent="0.25">
      <c r="A51" s="389"/>
      <c r="B51" s="390"/>
      <c r="C51" s="390"/>
      <c r="D51" s="390"/>
      <c r="E51" s="391"/>
    </row>
    <row r="52" spans="1:5" s="7" customFormat="1" ht="15" x14ac:dyDescent="0.25">
      <c r="A52" s="389"/>
      <c r="B52" s="390"/>
      <c r="C52" s="390"/>
      <c r="D52" s="390"/>
      <c r="E52" s="391"/>
    </row>
    <row r="53" spans="1:5" s="7" customFormat="1" ht="15" x14ac:dyDescent="0.25">
      <c r="A53" s="389"/>
      <c r="B53" s="390"/>
      <c r="C53" s="390"/>
      <c r="D53" s="390"/>
      <c r="E53" s="391"/>
    </row>
    <row r="54" spans="1:5" s="7" customFormat="1" ht="15" x14ac:dyDescent="0.25">
      <c r="A54" s="389"/>
      <c r="B54" s="390"/>
      <c r="C54" s="390"/>
      <c r="D54" s="390"/>
      <c r="E54" s="391"/>
    </row>
    <row r="55" spans="1:5" s="7" customFormat="1" ht="15" x14ac:dyDescent="0.25">
      <c r="A55" s="389"/>
      <c r="B55" s="390"/>
      <c r="C55" s="390"/>
      <c r="D55" s="390"/>
      <c r="E55" s="391"/>
    </row>
    <row r="56" spans="1:5" s="7" customFormat="1" ht="15" x14ac:dyDescent="0.25">
      <c r="A56" s="389"/>
      <c r="B56" s="390"/>
      <c r="C56" s="390"/>
      <c r="D56" s="390"/>
      <c r="E56" s="391"/>
    </row>
    <row r="57" spans="1:5" s="7" customFormat="1" ht="15" x14ac:dyDescent="0.25">
      <c r="A57" s="389"/>
      <c r="B57" s="390"/>
      <c r="C57" s="390"/>
      <c r="D57" s="390"/>
      <c r="E57" s="391"/>
    </row>
    <row r="58" spans="1:5" s="7" customFormat="1" ht="15" x14ac:dyDescent="0.25">
      <c r="A58" s="389"/>
      <c r="B58" s="390"/>
      <c r="C58" s="390"/>
      <c r="D58" s="390"/>
      <c r="E58" s="391"/>
    </row>
    <row r="59" spans="1:5" s="7" customFormat="1" ht="15" x14ac:dyDescent="0.25">
      <c r="A59" s="389"/>
      <c r="B59" s="390"/>
      <c r="C59" s="390"/>
      <c r="D59" s="390"/>
      <c r="E59" s="391"/>
    </row>
    <row r="60" spans="1:5" s="7" customFormat="1" ht="15" x14ac:dyDescent="0.25">
      <c r="A60" s="389"/>
      <c r="B60" s="390"/>
      <c r="C60" s="390"/>
      <c r="D60" s="390"/>
      <c r="E60" s="391"/>
    </row>
    <row r="61" spans="1:5" s="7" customFormat="1" ht="15" x14ac:dyDescent="0.25">
      <c r="A61" s="389"/>
      <c r="B61" s="390"/>
      <c r="C61" s="390"/>
      <c r="D61" s="390"/>
      <c r="E61" s="391"/>
    </row>
    <row r="62" spans="1:5" s="7" customFormat="1" ht="15" x14ac:dyDescent="0.25">
      <c r="A62" s="389"/>
      <c r="B62" s="390"/>
      <c r="C62" s="390"/>
      <c r="D62" s="390"/>
      <c r="E62" s="391"/>
    </row>
    <row r="63" spans="1:5" s="7" customFormat="1" ht="15" x14ac:dyDescent="0.25">
      <c r="A63" s="389"/>
      <c r="B63" s="390"/>
      <c r="C63" s="390"/>
      <c r="D63" s="390"/>
      <c r="E63" s="391"/>
    </row>
    <row r="64" spans="1:5" s="7" customFormat="1" ht="15" x14ac:dyDescent="0.25">
      <c r="A64" s="389"/>
      <c r="B64" s="390"/>
      <c r="C64" s="390"/>
      <c r="D64" s="390"/>
      <c r="E64" s="391"/>
    </row>
    <row r="65" spans="1:5" s="7" customFormat="1" ht="15" x14ac:dyDescent="0.25">
      <c r="A65" s="389"/>
      <c r="B65" s="390"/>
      <c r="C65" s="390"/>
      <c r="D65" s="390"/>
      <c r="E65" s="391"/>
    </row>
    <row r="66" spans="1:5" s="7" customFormat="1" ht="15" x14ac:dyDescent="0.25">
      <c r="A66" s="389"/>
      <c r="B66" s="390"/>
      <c r="C66" s="390"/>
      <c r="D66" s="390"/>
      <c r="E66" s="391"/>
    </row>
    <row r="67" spans="1:5" s="7" customFormat="1" ht="15" x14ac:dyDescent="0.25">
      <c r="A67" s="389"/>
      <c r="B67" s="390"/>
      <c r="C67" s="390"/>
      <c r="D67" s="390"/>
      <c r="E67" s="391"/>
    </row>
    <row r="68" spans="1:5" s="7" customFormat="1" ht="15" x14ac:dyDescent="0.25">
      <c r="A68" s="389"/>
      <c r="B68" s="390"/>
      <c r="C68" s="390"/>
      <c r="D68" s="390"/>
      <c r="E68" s="391"/>
    </row>
    <row r="69" spans="1:5" s="7" customFormat="1" ht="15" x14ac:dyDescent="0.25">
      <c r="A69" s="389"/>
      <c r="B69" s="390"/>
      <c r="C69" s="390"/>
      <c r="D69" s="390"/>
      <c r="E69" s="391"/>
    </row>
    <row r="70" spans="1:5" s="7" customFormat="1" ht="15" x14ac:dyDescent="0.25">
      <c r="A70" s="389"/>
      <c r="B70" s="390"/>
      <c r="C70" s="390"/>
      <c r="D70" s="390"/>
      <c r="E70" s="391"/>
    </row>
    <row r="71" spans="1:5" s="7" customFormat="1" ht="15" x14ac:dyDescent="0.25">
      <c r="A71" s="389"/>
      <c r="B71" s="390"/>
      <c r="C71" s="390"/>
      <c r="D71" s="390"/>
      <c r="E71" s="391"/>
    </row>
    <row r="72" spans="1:5" s="7" customFormat="1" ht="15" x14ac:dyDescent="0.25">
      <c r="A72" s="389"/>
      <c r="B72" s="390"/>
      <c r="C72" s="390"/>
      <c r="D72" s="390"/>
      <c r="E72" s="391"/>
    </row>
    <row r="73" spans="1:5" s="7" customFormat="1" ht="15" x14ac:dyDescent="0.25">
      <c r="A73" s="389"/>
      <c r="B73" s="390"/>
      <c r="C73" s="390"/>
      <c r="D73" s="390"/>
      <c r="E73" s="391"/>
    </row>
    <row r="74" spans="1:5" s="7" customFormat="1" ht="15" x14ac:dyDescent="0.25">
      <c r="A74" s="389"/>
      <c r="B74" s="390"/>
      <c r="C74" s="390"/>
      <c r="D74" s="390"/>
      <c r="E74" s="391"/>
    </row>
    <row r="75" spans="1:5" s="7" customFormat="1" ht="15" x14ac:dyDescent="0.25">
      <c r="A75" s="389"/>
      <c r="B75" s="390"/>
      <c r="C75" s="390"/>
      <c r="D75" s="390"/>
      <c r="E75" s="391"/>
    </row>
    <row r="76" spans="1:5" s="7" customFormat="1" ht="15" x14ac:dyDescent="0.25">
      <c r="A76" s="389"/>
      <c r="B76" s="390"/>
      <c r="C76" s="390"/>
      <c r="D76" s="390"/>
      <c r="E76" s="391"/>
    </row>
    <row r="77" spans="1:5" s="7" customFormat="1" ht="15" x14ac:dyDescent="0.25">
      <c r="A77" s="389"/>
      <c r="B77" s="390"/>
      <c r="C77" s="390"/>
      <c r="D77" s="390"/>
      <c r="E77" s="391"/>
    </row>
    <row r="78" spans="1:5" s="7" customFormat="1" ht="15" x14ac:dyDescent="0.25">
      <c r="A78" s="389"/>
      <c r="B78" s="390"/>
      <c r="C78" s="390"/>
      <c r="D78" s="390"/>
      <c r="E78" s="391"/>
    </row>
    <row r="79" spans="1:5" s="7" customFormat="1" ht="15" x14ac:dyDescent="0.25">
      <c r="A79" s="389"/>
      <c r="B79" s="390"/>
      <c r="C79" s="390"/>
      <c r="D79" s="390"/>
      <c r="E79" s="391"/>
    </row>
    <row r="80" spans="1:5" s="7" customFormat="1" ht="15" x14ac:dyDescent="0.25">
      <c r="A80" s="389"/>
      <c r="B80" s="390"/>
      <c r="C80" s="390"/>
      <c r="D80" s="390"/>
      <c r="E80" s="391"/>
    </row>
    <row r="81" spans="1:5" s="7" customFormat="1" ht="15" x14ac:dyDescent="0.25">
      <c r="A81" s="389"/>
      <c r="B81" s="390"/>
      <c r="C81" s="390"/>
      <c r="D81" s="390"/>
      <c r="E81" s="391"/>
    </row>
    <row r="82" spans="1:5" s="7" customFormat="1" ht="15" x14ac:dyDescent="0.25">
      <c r="A82" s="389"/>
      <c r="B82" s="390"/>
      <c r="C82" s="390"/>
      <c r="D82" s="390"/>
      <c r="E82" s="391"/>
    </row>
    <row r="83" spans="1:5" s="7" customFormat="1" ht="15" x14ac:dyDescent="0.25">
      <c r="A83" s="389"/>
      <c r="B83" s="390"/>
      <c r="C83" s="390"/>
      <c r="D83" s="390"/>
      <c r="E83" s="391"/>
    </row>
    <row r="84" spans="1:5" s="7" customFormat="1" ht="15" x14ac:dyDescent="0.25">
      <c r="A84" s="389"/>
      <c r="B84" s="390"/>
      <c r="C84" s="390"/>
      <c r="D84" s="390"/>
      <c r="E84" s="391"/>
    </row>
    <row r="85" spans="1:5" s="7" customFormat="1" ht="15" x14ac:dyDescent="0.25">
      <c r="A85" s="389"/>
      <c r="B85" s="390"/>
      <c r="C85" s="390"/>
      <c r="D85" s="390"/>
      <c r="E85" s="391"/>
    </row>
    <row r="86" spans="1:5" s="7" customFormat="1" ht="15" x14ac:dyDescent="0.25">
      <c r="A86" s="389"/>
      <c r="B86" s="390"/>
      <c r="C86" s="390"/>
      <c r="D86" s="390"/>
      <c r="E86" s="391"/>
    </row>
    <row r="87" spans="1:5" s="7" customFormat="1" ht="15" x14ac:dyDescent="0.25">
      <c r="A87" s="389"/>
      <c r="B87" s="390"/>
      <c r="C87" s="390"/>
      <c r="D87" s="390"/>
      <c r="E87" s="391"/>
    </row>
    <row r="88" spans="1:5" s="7" customFormat="1" ht="15" x14ac:dyDescent="0.25">
      <c r="A88" s="389"/>
      <c r="B88" s="390"/>
      <c r="C88" s="390"/>
      <c r="D88" s="390"/>
      <c r="E88" s="391"/>
    </row>
    <row r="89" spans="1:5" s="7" customFormat="1" ht="15" x14ac:dyDescent="0.25">
      <c r="A89" s="389"/>
      <c r="B89" s="390"/>
      <c r="C89" s="390"/>
      <c r="D89" s="390"/>
      <c r="E89" s="391"/>
    </row>
    <row r="90" spans="1:5" s="7" customFormat="1" ht="15" x14ac:dyDescent="0.25">
      <c r="A90" s="389"/>
      <c r="B90" s="390"/>
      <c r="C90" s="390"/>
      <c r="D90" s="390"/>
      <c r="E90" s="391"/>
    </row>
    <row r="91" spans="1:5" s="7" customFormat="1" ht="15" x14ac:dyDescent="0.25">
      <c r="A91" s="389"/>
      <c r="B91" s="390"/>
      <c r="C91" s="390"/>
      <c r="D91" s="390"/>
      <c r="E91" s="391"/>
    </row>
    <row r="92" spans="1:5" s="7" customFormat="1" ht="15" x14ac:dyDescent="0.25">
      <c r="A92" s="389"/>
      <c r="B92" s="390"/>
      <c r="C92" s="390"/>
      <c r="D92" s="390"/>
      <c r="E92" s="391"/>
    </row>
    <row r="93" spans="1:5" s="7" customFormat="1" ht="15" x14ac:dyDescent="0.25">
      <c r="A93" s="389"/>
      <c r="B93" s="390"/>
      <c r="C93" s="390"/>
      <c r="D93" s="390"/>
      <c r="E93" s="391"/>
    </row>
    <row r="94" spans="1:5" s="7" customFormat="1" ht="15" x14ac:dyDescent="0.25">
      <c r="A94" s="389"/>
      <c r="B94" s="390"/>
      <c r="C94" s="390"/>
      <c r="D94" s="390"/>
      <c r="E94" s="391"/>
    </row>
    <row r="95" spans="1:5" s="7" customFormat="1" ht="15" x14ac:dyDescent="0.25">
      <c r="A95" s="389"/>
      <c r="B95" s="390"/>
      <c r="C95" s="390"/>
      <c r="D95" s="390"/>
      <c r="E95" s="391"/>
    </row>
    <row r="96" spans="1:5" s="7" customFormat="1" ht="15" x14ac:dyDescent="0.25">
      <c r="A96" s="389"/>
      <c r="B96" s="390"/>
      <c r="C96" s="390"/>
      <c r="D96" s="390"/>
      <c r="E96" s="391"/>
    </row>
    <row r="97" spans="1:11" s="7" customFormat="1" ht="15" x14ac:dyDescent="0.25">
      <c r="A97" s="389"/>
      <c r="B97" s="390"/>
      <c r="C97" s="390"/>
      <c r="D97" s="390"/>
      <c r="E97" s="391"/>
    </row>
    <row r="98" spans="1:11" s="7" customFormat="1" ht="15" x14ac:dyDescent="0.25">
      <c r="A98" s="389"/>
      <c r="B98" s="390"/>
      <c r="C98" s="390"/>
      <c r="D98" s="390"/>
      <c r="E98" s="391"/>
    </row>
    <row r="99" spans="1:11" s="7" customFormat="1" ht="15" x14ac:dyDescent="0.25">
      <c r="A99" s="389"/>
      <c r="B99" s="390"/>
      <c r="C99" s="390"/>
      <c r="D99" s="390"/>
      <c r="E99" s="391"/>
    </row>
    <row r="100" spans="1:11" s="7" customFormat="1" ht="15" x14ac:dyDescent="0.25">
      <c r="A100" s="389"/>
      <c r="B100" s="390"/>
      <c r="C100" s="390"/>
      <c r="D100" s="390"/>
      <c r="E100" s="391"/>
    </row>
    <row r="101" spans="1:11" s="7" customFormat="1" ht="15" x14ac:dyDescent="0.25">
      <c r="A101" s="389"/>
      <c r="B101" s="390"/>
      <c r="C101" s="390"/>
      <c r="D101" s="390"/>
      <c r="E101" s="391"/>
    </row>
    <row r="102" spans="1:11" s="7" customFormat="1" ht="15" x14ac:dyDescent="0.25">
      <c r="A102" s="389"/>
      <c r="B102" s="390"/>
      <c r="C102" s="390"/>
      <c r="D102" s="390"/>
      <c r="E102" s="391"/>
    </row>
    <row r="103" spans="1:11" s="7" customFormat="1" ht="15" x14ac:dyDescent="0.25">
      <c r="A103" s="389"/>
      <c r="B103" s="390"/>
      <c r="C103" s="390"/>
      <c r="D103" s="390"/>
      <c r="E103" s="391"/>
    </row>
    <row r="104" spans="1:11" s="7" customFormat="1" ht="15" x14ac:dyDescent="0.25">
      <c r="A104" s="389"/>
      <c r="B104" s="390"/>
      <c r="C104" s="390"/>
      <c r="D104" s="390"/>
      <c r="E104" s="391"/>
    </row>
    <row r="105" spans="1:11" s="7" customFormat="1" ht="15" x14ac:dyDescent="0.25">
      <c r="A105" s="389"/>
      <c r="B105" s="390"/>
      <c r="C105" s="390"/>
      <c r="D105" s="390"/>
      <c r="E105" s="391"/>
    </row>
    <row r="106" spans="1:11" s="7" customFormat="1" ht="15" x14ac:dyDescent="0.25">
      <c r="A106" s="389"/>
      <c r="B106" s="390"/>
      <c r="C106" s="390"/>
      <c r="D106" s="390"/>
      <c r="E106" s="391"/>
    </row>
    <row r="107" spans="1:11" s="7" customFormat="1" ht="15.75" thickBot="1" x14ac:dyDescent="0.3">
      <c r="A107" s="392"/>
      <c r="B107" s="393"/>
      <c r="C107" s="393"/>
      <c r="D107" s="393"/>
      <c r="E107" s="394"/>
    </row>
    <row r="108" spans="1:11" x14ac:dyDescent="0.25">
      <c r="A108" s="361"/>
      <c r="B108" s="360"/>
    </row>
    <row r="110" spans="1:11" s="124" customFormat="1" ht="6" customHeight="1" x14ac:dyDescent="0.2">
      <c r="A110" s="677"/>
      <c r="B110" s="677"/>
      <c r="C110" s="677"/>
      <c r="D110" s="677"/>
      <c r="E110" s="677"/>
      <c r="F110" s="163"/>
      <c r="H110" s="203"/>
      <c r="I110" s="204"/>
      <c r="J110" s="163"/>
      <c r="K110" s="163"/>
    </row>
    <row r="111" spans="1:11" s="124" customFormat="1" ht="14.1" customHeight="1" x14ac:dyDescent="0.2">
      <c r="A111" s="91"/>
      <c r="B111" s="138"/>
      <c r="C111" s="201"/>
      <c r="E111" s="168"/>
      <c r="F111" s="163"/>
      <c r="G111" s="435"/>
      <c r="I111" s="438"/>
      <c r="J111" s="139"/>
      <c r="K111" s="163"/>
    </row>
    <row r="112" spans="1:11" s="124" customFormat="1" ht="14.1" customHeight="1" x14ac:dyDescent="0.2">
      <c r="A112" s="91"/>
      <c r="B112" s="432" t="s">
        <v>440</v>
      </c>
      <c r="D112" s="163"/>
      <c r="E112" s="435" t="s">
        <v>442</v>
      </c>
      <c r="F112" s="172"/>
      <c r="G112" s="431"/>
      <c r="I112" s="438"/>
      <c r="J112" s="139"/>
      <c r="K112" s="163"/>
    </row>
    <row r="113" spans="1:11" s="443" customFormat="1" ht="15" x14ac:dyDescent="0.25">
      <c r="A113" s="91"/>
      <c r="B113" s="431" t="s">
        <v>441</v>
      </c>
      <c r="C113" s="124"/>
      <c r="D113" s="163"/>
      <c r="E113" s="506" t="s">
        <v>443</v>
      </c>
      <c r="F113" s="438"/>
      <c r="G113" s="438"/>
      <c r="H113" s="438"/>
      <c r="I113" s="438"/>
      <c r="J113" s="438"/>
      <c r="K113" s="442"/>
    </row>
    <row r="114" spans="1:11" x14ac:dyDescent="0.2">
      <c r="A114" s="91"/>
      <c r="B114" s="431"/>
      <c r="C114" s="124"/>
      <c r="D114" s="163"/>
      <c r="E114" s="124"/>
    </row>
    <row r="115" spans="1:11" x14ac:dyDescent="0.2">
      <c r="B115" s="202"/>
      <c r="C115" s="439"/>
      <c r="D115" s="172"/>
      <c r="E115" s="439"/>
    </row>
    <row r="116" spans="1:11" x14ac:dyDescent="0.2">
      <c r="B116" s="163"/>
      <c r="C116" s="439"/>
      <c r="D116" s="439"/>
      <c r="E116" s="439"/>
    </row>
    <row r="117" spans="1:11" x14ac:dyDescent="0.2">
      <c r="B117" s="435"/>
      <c r="C117" s="439"/>
      <c r="D117" s="439"/>
      <c r="E117" s="439"/>
    </row>
    <row r="118" spans="1:11" x14ac:dyDescent="0.25">
      <c r="B118" s="431"/>
      <c r="C118" s="439"/>
      <c r="D118" s="439"/>
      <c r="E118" s="439"/>
    </row>
  </sheetData>
  <customSheetViews>
    <customSheetView guid="{2BFC04E4-446F-4A40-A01A-17DCDED4E58E}" showGridLines="0">
      <selection activeCell="O47" sqref="O47"/>
      <pageMargins left="0.7" right="0.7" top="0.75" bottom="0.75" header="0.3" footer="0.3"/>
    </customSheetView>
    <customSheetView guid="{34D32569-C70B-4FDD-AF65-5379A2EF3AC8}" showGridLines="0">
      <selection activeCell="L18" sqref="L18"/>
      <pageMargins left="0.7" right="0.7" top="0.75" bottom="0.75" header="0.3" footer="0.3"/>
    </customSheetView>
  </customSheetViews>
  <mergeCells count="7">
    <mergeCell ref="A110:E110"/>
    <mergeCell ref="A1:E1"/>
    <mergeCell ref="A2:E2"/>
    <mergeCell ref="A3:E3"/>
    <mergeCell ref="A4:E4"/>
    <mergeCell ref="B6:E6"/>
    <mergeCell ref="A9:A12"/>
  </mergeCells>
  <pageMargins left="0.25" right="0.25" top="0.75" bottom="0.75" header="0.3" footer="0.3"/>
  <pageSetup scale="69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99"/>
  <sheetViews>
    <sheetView showGridLines="0" workbookViewId="0">
      <selection activeCell="C18" sqref="C18"/>
    </sheetView>
  </sheetViews>
  <sheetFormatPr baseColWidth="10" defaultRowHeight="12" x14ac:dyDescent="0.2"/>
  <cols>
    <col min="1" max="1" width="4.85546875" style="100" customWidth="1"/>
    <col min="2" max="2" width="30.85546875" style="100" customWidth="1"/>
    <col min="3" max="3" width="84.42578125" style="100" customWidth="1"/>
    <col min="4" max="4" width="31.7109375" style="100" customWidth="1"/>
    <col min="5" max="5" width="4.85546875" style="100" customWidth="1"/>
    <col min="6" max="256" width="11.42578125" style="100"/>
    <col min="257" max="257" width="4.85546875" style="100" customWidth="1"/>
    <col min="258" max="258" width="30.85546875" style="100" customWidth="1"/>
    <col min="259" max="259" width="84.42578125" style="100" customWidth="1"/>
    <col min="260" max="260" width="42.7109375" style="100" customWidth="1"/>
    <col min="261" max="261" width="4.85546875" style="100" customWidth="1"/>
    <col min="262" max="512" width="11.42578125" style="100"/>
    <col min="513" max="513" width="4.85546875" style="100" customWidth="1"/>
    <col min="514" max="514" width="30.85546875" style="100" customWidth="1"/>
    <col min="515" max="515" width="84.42578125" style="100" customWidth="1"/>
    <col min="516" max="516" width="42.7109375" style="100" customWidth="1"/>
    <col min="517" max="517" width="4.85546875" style="100" customWidth="1"/>
    <col min="518" max="768" width="11.42578125" style="100"/>
    <col min="769" max="769" width="4.85546875" style="100" customWidth="1"/>
    <col min="770" max="770" width="30.85546875" style="100" customWidth="1"/>
    <col min="771" max="771" width="84.42578125" style="100" customWidth="1"/>
    <col min="772" max="772" width="42.7109375" style="100" customWidth="1"/>
    <col min="773" max="773" width="4.85546875" style="100" customWidth="1"/>
    <col min="774" max="1024" width="11.42578125" style="100"/>
    <col min="1025" max="1025" width="4.85546875" style="100" customWidth="1"/>
    <col min="1026" max="1026" width="30.85546875" style="100" customWidth="1"/>
    <col min="1027" max="1027" width="84.42578125" style="100" customWidth="1"/>
    <col min="1028" max="1028" width="42.7109375" style="100" customWidth="1"/>
    <col min="1029" max="1029" width="4.85546875" style="100" customWidth="1"/>
    <col min="1030" max="1280" width="11.42578125" style="100"/>
    <col min="1281" max="1281" width="4.85546875" style="100" customWidth="1"/>
    <col min="1282" max="1282" width="30.85546875" style="100" customWidth="1"/>
    <col min="1283" max="1283" width="84.42578125" style="100" customWidth="1"/>
    <col min="1284" max="1284" width="42.7109375" style="100" customWidth="1"/>
    <col min="1285" max="1285" width="4.85546875" style="100" customWidth="1"/>
    <col min="1286" max="1536" width="11.42578125" style="100"/>
    <col min="1537" max="1537" width="4.85546875" style="100" customWidth="1"/>
    <col min="1538" max="1538" width="30.85546875" style="100" customWidth="1"/>
    <col min="1539" max="1539" width="84.42578125" style="100" customWidth="1"/>
    <col min="1540" max="1540" width="42.7109375" style="100" customWidth="1"/>
    <col min="1541" max="1541" width="4.85546875" style="100" customWidth="1"/>
    <col min="1542" max="1792" width="11.42578125" style="100"/>
    <col min="1793" max="1793" width="4.85546875" style="100" customWidth="1"/>
    <col min="1794" max="1794" width="30.85546875" style="100" customWidth="1"/>
    <col min="1795" max="1795" width="84.42578125" style="100" customWidth="1"/>
    <col min="1796" max="1796" width="42.7109375" style="100" customWidth="1"/>
    <col min="1797" max="1797" width="4.85546875" style="100" customWidth="1"/>
    <col min="1798" max="2048" width="11.42578125" style="100"/>
    <col min="2049" max="2049" width="4.85546875" style="100" customWidth="1"/>
    <col min="2050" max="2050" width="30.85546875" style="100" customWidth="1"/>
    <col min="2051" max="2051" width="84.42578125" style="100" customWidth="1"/>
    <col min="2052" max="2052" width="42.7109375" style="100" customWidth="1"/>
    <col min="2053" max="2053" width="4.85546875" style="100" customWidth="1"/>
    <col min="2054" max="2304" width="11.42578125" style="100"/>
    <col min="2305" max="2305" width="4.85546875" style="100" customWidth="1"/>
    <col min="2306" max="2306" width="30.85546875" style="100" customWidth="1"/>
    <col min="2307" max="2307" width="84.42578125" style="100" customWidth="1"/>
    <col min="2308" max="2308" width="42.7109375" style="100" customWidth="1"/>
    <col min="2309" max="2309" width="4.85546875" style="100" customWidth="1"/>
    <col min="2310" max="2560" width="11.42578125" style="100"/>
    <col min="2561" max="2561" width="4.85546875" style="100" customWidth="1"/>
    <col min="2562" max="2562" width="30.85546875" style="100" customWidth="1"/>
    <col min="2563" max="2563" width="84.42578125" style="100" customWidth="1"/>
    <col min="2564" max="2564" width="42.7109375" style="100" customWidth="1"/>
    <col min="2565" max="2565" width="4.85546875" style="100" customWidth="1"/>
    <col min="2566" max="2816" width="11.42578125" style="100"/>
    <col min="2817" max="2817" width="4.85546875" style="100" customWidth="1"/>
    <col min="2818" max="2818" width="30.85546875" style="100" customWidth="1"/>
    <col min="2819" max="2819" width="84.42578125" style="100" customWidth="1"/>
    <col min="2820" max="2820" width="42.7109375" style="100" customWidth="1"/>
    <col min="2821" max="2821" width="4.85546875" style="100" customWidth="1"/>
    <col min="2822" max="3072" width="11.42578125" style="100"/>
    <col min="3073" max="3073" width="4.85546875" style="100" customWidth="1"/>
    <col min="3074" max="3074" width="30.85546875" style="100" customWidth="1"/>
    <col min="3075" max="3075" width="84.42578125" style="100" customWidth="1"/>
    <col min="3076" max="3076" width="42.7109375" style="100" customWidth="1"/>
    <col min="3077" max="3077" width="4.85546875" style="100" customWidth="1"/>
    <col min="3078" max="3328" width="11.42578125" style="100"/>
    <col min="3329" max="3329" width="4.85546875" style="100" customWidth="1"/>
    <col min="3330" max="3330" width="30.85546875" style="100" customWidth="1"/>
    <col min="3331" max="3331" width="84.42578125" style="100" customWidth="1"/>
    <col min="3332" max="3332" width="42.7109375" style="100" customWidth="1"/>
    <col min="3333" max="3333" width="4.85546875" style="100" customWidth="1"/>
    <col min="3334" max="3584" width="11.42578125" style="100"/>
    <col min="3585" max="3585" width="4.85546875" style="100" customWidth="1"/>
    <col min="3586" max="3586" width="30.85546875" style="100" customWidth="1"/>
    <col min="3587" max="3587" width="84.42578125" style="100" customWidth="1"/>
    <col min="3588" max="3588" width="42.7109375" style="100" customWidth="1"/>
    <col min="3589" max="3589" width="4.85546875" style="100" customWidth="1"/>
    <col min="3590" max="3840" width="11.42578125" style="100"/>
    <col min="3841" max="3841" width="4.85546875" style="100" customWidth="1"/>
    <col min="3842" max="3842" width="30.85546875" style="100" customWidth="1"/>
    <col min="3843" max="3843" width="84.42578125" style="100" customWidth="1"/>
    <col min="3844" max="3844" width="42.7109375" style="100" customWidth="1"/>
    <col min="3845" max="3845" width="4.85546875" style="100" customWidth="1"/>
    <col min="3846" max="4096" width="11.42578125" style="100"/>
    <col min="4097" max="4097" width="4.85546875" style="100" customWidth="1"/>
    <col min="4098" max="4098" width="30.85546875" style="100" customWidth="1"/>
    <col min="4099" max="4099" width="84.42578125" style="100" customWidth="1"/>
    <col min="4100" max="4100" width="42.7109375" style="100" customWidth="1"/>
    <col min="4101" max="4101" width="4.85546875" style="100" customWidth="1"/>
    <col min="4102" max="4352" width="11.42578125" style="100"/>
    <col min="4353" max="4353" width="4.85546875" style="100" customWidth="1"/>
    <col min="4354" max="4354" width="30.85546875" style="100" customWidth="1"/>
    <col min="4355" max="4355" width="84.42578125" style="100" customWidth="1"/>
    <col min="4356" max="4356" width="42.7109375" style="100" customWidth="1"/>
    <col min="4357" max="4357" width="4.85546875" style="100" customWidth="1"/>
    <col min="4358" max="4608" width="11.42578125" style="100"/>
    <col min="4609" max="4609" width="4.85546875" style="100" customWidth="1"/>
    <col min="4610" max="4610" width="30.85546875" style="100" customWidth="1"/>
    <col min="4611" max="4611" width="84.42578125" style="100" customWidth="1"/>
    <col min="4612" max="4612" width="42.7109375" style="100" customWidth="1"/>
    <col min="4613" max="4613" width="4.85546875" style="100" customWidth="1"/>
    <col min="4614" max="4864" width="11.42578125" style="100"/>
    <col min="4865" max="4865" width="4.85546875" style="100" customWidth="1"/>
    <col min="4866" max="4866" width="30.85546875" style="100" customWidth="1"/>
    <col min="4867" max="4867" width="84.42578125" style="100" customWidth="1"/>
    <col min="4868" max="4868" width="42.7109375" style="100" customWidth="1"/>
    <col min="4869" max="4869" width="4.85546875" style="100" customWidth="1"/>
    <col min="4870" max="5120" width="11.42578125" style="100"/>
    <col min="5121" max="5121" width="4.85546875" style="100" customWidth="1"/>
    <col min="5122" max="5122" width="30.85546875" style="100" customWidth="1"/>
    <col min="5123" max="5123" width="84.42578125" style="100" customWidth="1"/>
    <col min="5124" max="5124" width="42.7109375" style="100" customWidth="1"/>
    <col min="5125" max="5125" width="4.85546875" style="100" customWidth="1"/>
    <col min="5126" max="5376" width="11.42578125" style="100"/>
    <col min="5377" max="5377" width="4.85546875" style="100" customWidth="1"/>
    <col min="5378" max="5378" width="30.85546875" style="100" customWidth="1"/>
    <col min="5379" max="5379" width="84.42578125" style="100" customWidth="1"/>
    <col min="5380" max="5380" width="42.7109375" style="100" customWidth="1"/>
    <col min="5381" max="5381" width="4.85546875" style="100" customWidth="1"/>
    <col min="5382" max="5632" width="11.42578125" style="100"/>
    <col min="5633" max="5633" width="4.85546875" style="100" customWidth="1"/>
    <col min="5634" max="5634" width="30.85546875" style="100" customWidth="1"/>
    <col min="5635" max="5635" width="84.42578125" style="100" customWidth="1"/>
    <col min="5636" max="5636" width="42.7109375" style="100" customWidth="1"/>
    <col min="5637" max="5637" width="4.85546875" style="100" customWidth="1"/>
    <col min="5638" max="5888" width="11.42578125" style="100"/>
    <col min="5889" max="5889" width="4.85546875" style="100" customWidth="1"/>
    <col min="5890" max="5890" width="30.85546875" style="100" customWidth="1"/>
    <col min="5891" max="5891" width="84.42578125" style="100" customWidth="1"/>
    <col min="5892" max="5892" width="42.7109375" style="100" customWidth="1"/>
    <col min="5893" max="5893" width="4.85546875" style="100" customWidth="1"/>
    <col min="5894" max="6144" width="11.42578125" style="100"/>
    <col min="6145" max="6145" width="4.85546875" style="100" customWidth="1"/>
    <col min="6146" max="6146" width="30.85546875" style="100" customWidth="1"/>
    <col min="6147" max="6147" width="84.42578125" style="100" customWidth="1"/>
    <col min="6148" max="6148" width="42.7109375" style="100" customWidth="1"/>
    <col min="6149" max="6149" width="4.85546875" style="100" customWidth="1"/>
    <col min="6150" max="6400" width="11.42578125" style="100"/>
    <col min="6401" max="6401" width="4.85546875" style="100" customWidth="1"/>
    <col min="6402" max="6402" width="30.85546875" style="100" customWidth="1"/>
    <col min="6403" max="6403" width="84.42578125" style="100" customWidth="1"/>
    <col min="6404" max="6404" width="42.7109375" style="100" customWidth="1"/>
    <col min="6405" max="6405" width="4.85546875" style="100" customWidth="1"/>
    <col min="6406" max="6656" width="11.42578125" style="100"/>
    <col min="6657" max="6657" width="4.85546875" style="100" customWidth="1"/>
    <col min="6658" max="6658" width="30.85546875" style="100" customWidth="1"/>
    <col min="6659" max="6659" width="84.42578125" style="100" customWidth="1"/>
    <col min="6660" max="6660" width="42.7109375" style="100" customWidth="1"/>
    <col min="6661" max="6661" width="4.85546875" style="100" customWidth="1"/>
    <col min="6662" max="6912" width="11.42578125" style="100"/>
    <col min="6913" max="6913" width="4.85546875" style="100" customWidth="1"/>
    <col min="6914" max="6914" width="30.85546875" style="100" customWidth="1"/>
    <col min="6915" max="6915" width="84.42578125" style="100" customWidth="1"/>
    <col min="6916" max="6916" width="42.7109375" style="100" customWidth="1"/>
    <col min="6917" max="6917" width="4.85546875" style="100" customWidth="1"/>
    <col min="6918" max="7168" width="11.42578125" style="100"/>
    <col min="7169" max="7169" width="4.85546875" style="100" customWidth="1"/>
    <col min="7170" max="7170" width="30.85546875" style="100" customWidth="1"/>
    <col min="7171" max="7171" width="84.42578125" style="100" customWidth="1"/>
    <col min="7172" max="7172" width="42.7109375" style="100" customWidth="1"/>
    <col min="7173" max="7173" width="4.85546875" style="100" customWidth="1"/>
    <col min="7174" max="7424" width="11.42578125" style="100"/>
    <col min="7425" max="7425" width="4.85546875" style="100" customWidth="1"/>
    <col min="7426" max="7426" width="30.85546875" style="100" customWidth="1"/>
    <col min="7427" max="7427" width="84.42578125" style="100" customWidth="1"/>
    <col min="7428" max="7428" width="42.7109375" style="100" customWidth="1"/>
    <col min="7429" max="7429" width="4.85546875" style="100" customWidth="1"/>
    <col min="7430" max="7680" width="11.42578125" style="100"/>
    <col min="7681" max="7681" width="4.85546875" style="100" customWidth="1"/>
    <col min="7682" max="7682" width="30.85546875" style="100" customWidth="1"/>
    <col min="7683" max="7683" width="84.42578125" style="100" customWidth="1"/>
    <col min="7684" max="7684" width="42.7109375" style="100" customWidth="1"/>
    <col min="7685" max="7685" width="4.85546875" style="100" customWidth="1"/>
    <col min="7686" max="7936" width="11.42578125" style="100"/>
    <col min="7937" max="7937" width="4.85546875" style="100" customWidth="1"/>
    <col min="7938" max="7938" width="30.85546875" style="100" customWidth="1"/>
    <col min="7939" max="7939" width="84.42578125" style="100" customWidth="1"/>
    <col min="7940" max="7940" width="42.7109375" style="100" customWidth="1"/>
    <col min="7941" max="7941" width="4.85546875" style="100" customWidth="1"/>
    <col min="7942" max="8192" width="11.42578125" style="100"/>
    <col min="8193" max="8193" width="4.85546875" style="100" customWidth="1"/>
    <col min="8194" max="8194" width="30.85546875" style="100" customWidth="1"/>
    <col min="8195" max="8195" width="84.42578125" style="100" customWidth="1"/>
    <col min="8196" max="8196" width="42.7109375" style="100" customWidth="1"/>
    <col min="8197" max="8197" width="4.85546875" style="100" customWidth="1"/>
    <col min="8198" max="8448" width="11.42578125" style="100"/>
    <col min="8449" max="8449" width="4.85546875" style="100" customWidth="1"/>
    <col min="8450" max="8450" width="30.85546875" style="100" customWidth="1"/>
    <col min="8451" max="8451" width="84.42578125" style="100" customWidth="1"/>
    <col min="8452" max="8452" width="42.7109375" style="100" customWidth="1"/>
    <col min="8453" max="8453" width="4.85546875" style="100" customWidth="1"/>
    <col min="8454" max="8704" width="11.42578125" style="100"/>
    <col min="8705" max="8705" width="4.85546875" style="100" customWidth="1"/>
    <col min="8706" max="8706" width="30.85546875" style="100" customWidth="1"/>
    <col min="8707" max="8707" width="84.42578125" style="100" customWidth="1"/>
    <col min="8708" max="8708" width="42.7109375" style="100" customWidth="1"/>
    <col min="8709" max="8709" width="4.85546875" style="100" customWidth="1"/>
    <col min="8710" max="8960" width="11.42578125" style="100"/>
    <col min="8961" max="8961" width="4.85546875" style="100" customWidth="1"/>
    <col min="8962" max="8962" width="30.85546875" style="100" customWidth="1"/>
    <col min="8963" max="8963" width="84.42578125" style="100" customWidth="1"/>
    <col min="8964" max="8964" width="42.7109375" style="100" customWidth="1"/>
    <col min="8965" max="8965" width="4.85546875" style="100" customWidth="1"/>
    <col min="8966" max="9216" width="11.42578125" style="100"/>
    <col min="9217" max="9217" width="4.85546875" style="100" customWidth="1"/>
    <col min="9218" max="9218" width="30.85546875" style="100" customWidth="1"/>
    <col min="9219" max="9219" width="84.42578125" style="100" customWidth="1"/>
    <col min="9220" max="9220" width="42.7109375" style="100" customWidth="1"/>
    <col min="9221" max="9221" width="4.85546875" style="100" customWidth="1"/>
    <col min="9222" max="9472" width="11.42578125" style="100"/>
    <col min="9473" max="9473" width="4.85546875" style="100" customWidth="1"/>
    <col min="9474" max="9474" width="30.85546875" style="100" customWidth="1"/>
    <col min="9475" max="9475" width="84.42578125" style="100" customWidth="1"/>
    <col min="9476" max="9476" width="42.7109375" style="100" customWidth="1"/>
    <col min="9477" max="9477" width="4.85546875" style="100" customWidth="1"/>
    <col min="9478" max="9728" width="11.42578125" style="100"/>
    <col min="9729" max="9729" width="4.85546875" style="100" customWidth="1"/>
    <col min="9730" max="9730" width="30.85546875" style="100" customWidth="1"/>
    <col min="9731" max="9731" width="84.42578125" style="100" customWidth="1"/>
    <col min="9732" max="9732" width="42.7109375" style="100" customWidth="1"/>
    <col min="9733" max="9733" width="4.85546875" style="100" customWidth="1"/>
    <col min="9734" max="9984" width="11.42578125" style="100"/>
    <col min="9985" max="9985" width="4.85546875" style="100" customWidth="1"/>
    <col min="9986" max="9986" width="30.85546875" style="100" customWidth="1"/>
    <col min="9987" max="9987" width="84.42578125" style="100" customWidth="1"/>
    <col min="9988" max="9988" width="42.7109375" style="100" customWidth="1"/>
    <col min="9989" max="9989" width="4.85546875" style="100" customWidth="1"/>
    <col min="9990" max="10240" width="11.42578125" style="100"/>
    <col min="10241" max="10241" width="4.85546875" style="100" customWidth="1"/>
    <col min="10242" max="10242" width="30.85546875" style="100" customWidth="1"/>
    <col min="10243" max="10243" width="84.42578125" style="100" customWidth="1"/>
    <col min="10244" max="10244" width="42.7109375" style="100" customWidth="1"/>
    <col min="10245" max="10245" width="4.85546875" style="100" customWidth="1"/>
    <col min="10246" max="10496" width="11.42578125" style="100"/>
    <col min="10497" max="10497" width="4.85546875" style="100" customWidth="1"/>
    <col min="10498" max="10498" width="30.85546875" style="100" customWidth="1"/>
    <col min="10499" max="10499" width="84.42578125" style="100" customWidth="1"/>
    <col min="10500" max="10500" width="42.7109375" style="100" customWidth="1"/>
    <col min="10501" max="10501" width="4.85546875" style="100" customWidth="1"/>
    <col min="10502" max="10752" width="11.42578125" style="100"/>
    <col min="10753" max="10753" width="4.85546875" style="100" customWidth="1"/>
    <col min="10754" max="10754" width="30.85546875" style="100" customWidth="1"/>
    <col min="10755" max="10755" width="84.42578125" style="100" customWidth="1"/>
    <col min="10756" max="10756" width="42.7109375" style="100" customWidth="1"/>
    <col min="10757" max="10757" width="4.85546875" style="100" customWidth="1"/>
    <col min="10758" max="11008" width="11.42578125" style="100"/>
    <col min="11009" max="11009" width="4.85546875" style="100" customWidth="1"/>
    <col min="11010" max="11010" width="30.85546875" style="100" customWidth="1"/>
    <col min="11011" max="11011" width="84.42578125" style="100" customWidth="1"/>
    <col min="11012" max="11012" width="42.7109375" style="100" customWidth="1"/>
    <col min="11013" max="11013" width="4.85546875" style="100" customWidth="1"/>
    <col min="11014" max="11264" width="11.42578125" style="100"/>
    <col min="11265" max="11265" width="4.85546875" style="100" customWidth="1"/>
    <col min="11266" max="11266" width="30.85546875" style="100" customWidth="1"/>
    <col min="11267" max="11267" width="84.42578125" style="100" customWidth="1"/>
    <col min="11268" max="11268" width="42.7109375" style="100" customWidth="1"/>
    <col min="11269" max="11269" width="4.85546875" style="100" customWidth="1"/>
    <col min="11270" max="11520" width="11.42578125" style="100"/>
    <col min="11521" max="11521" width="4.85546875" style="100" customWidth="1"/>
    <col min="11522" max="11522" width="30.85546875" style="100" customWidth="1"/>
    <col min="11523" max="11523" width="84.42578125" style="100" customWidth="1"/>
    <col min="11524" max="11524" width="42.7109375" style="100" customWidth="1"/>
    <col min="11525" max="11525" width="4.85546875" style="100" customWidth="1"/>
    <col min="11526" max="11776" width="11.42578125" style="100"/>
    <col min="11777" max="11777" width="4.85546875" style="100" customWidth="1"/>
    <col min="11778" max="11778" width="30.85546875" style="100" customWidth="1"/>
    <col min="11779" max="11779" width="84.42578125" style="100" customWidth="1"/>
    <col min="11780" max="11780" width="42.7109375" style="100" customWidth="1"/>
    <col min="11781" max="11781" width="4.85546875" style="100" customWidth="1"/>
    <col min="11782" max="12032" width="11.42578125" style="100"/>
    <col min="12033" max="12033" width="4.85546875" style="100" customWidth="1"/>
    <col min="12034" max="12034" width="30.85546875" style="100" customWidth="1"/>
    <col min="12035" max="12035" width="84.42578125" style="100" customWidth="1"/>
    <col min="12036" max="12036" width="42.7109375" style="100" customWidth="1"/>
    <col min="12037" max="12037" width="4.85546875" style="100" customWidth="1"/>
    <col min="12038" max="12288" width="11.42578125" style="100"/>
    <col min="12289" max="12289" width="4.85546875" style="100" customWidth="1"/>
    <col min="12290" max="12290" width="30.85546875" style="100" customWidth="1"/>
    <col min="12291" max="12291" width="84.42578125" style="100" customWidth="1"/>
    <col min="12292" max="12292" width="42.7109375" style="100" customWidth="1"/>
    <col min="12293" max="12293" width="4.85546875" style="100" customWidth="1"/>
    <col min="12294" max="12544" width="11.42578125" style="100"/>
    <col min="12545" max="12545" width="4.85546875" style="100" customWidth="1"/>
    <col min="12546" max="12546" width="30.85546875" style="100" customWidth="1"/>
    <col min="12547" max="12547" width="84.42578125" style="100" customWidth="1"/>
    <col min="12548" max="12548" width="42.7109375" style="100" customWidth="1"/>
    <col min="12549" max="12549" width="4.85546875" style="100" customWidth="1"/>
    <col min="12550" max="12800" width="11.42578125" style="100"/>
    <col min="12801" max="12801" width="4.85546875" style="100" customWidth="1"/>
    <col min="12802" max="12802" width="30.85546875" style="100" customWidth="1"/>
    <col min="12803" max="12803" width="84.42578125" style="100" customWidth="1"/>
    <col min="12804" max="12804" width="42.7109375" style="100" customWidth="1"/>
    <col min="12805" max="12805" width="4.85546875" style="100" customWidth="1"/>
    <col min="12806" max="13056" width="11.42578125" style="100"/>
    <col min="13057" max="13057" width="4.85546875" style="100" customWidth="1"/>
    <col min="13058" max="13058" width="30.85546875" style="100" customWidth="1"/>
    <col min="13059" max="13059" width="84.42578125" style="100" customWidth="1"/>
    <col min="13060" max="13060" width="42.7109375" style="100" customWidth="1"/>
    <col min="13061" max="13061" width="4.85546875" style="100" customWidth="1"/>
    <col min="13062" max="13312" width="11.42578125" style="100"/>
    <col min="13313" max="13313" width="4.85546875" style="100" customWidth="1"/>
    <col min="13314" max="13314" width="30.85546875" style="100" customWidth="1"/>
    <col min="13315" max="13315" width="84.42578125" style="100" customWidth="1"/>
    <col min="13316" max="13316" width="42.7109375" style="100" customWidth="1"/>
    <col min="13317" max="13317" width="4.85546875" style="100" customWidth="1"/>
    <col min="13318" max="13568" width="11.42578125" style="100"/>
    <col min="13569" max="13569" width="4.85546875" style="100" customWidth="1"/>
    <col min="13570" max="13570" width="30.85546875" style="100" customWidth="1"/>
    <col min="13571" max="13571" width="84.42578125" style="100" customWidth="1"/>
    <col min="13572" max="13572" width="42.7109375" style="100" customWidth="1"/>
    <col min="13573" max="13573" width="4.85546875" style="100" customWidth="1"/>
    <col min="13574" max="13824" width="11.42578125" style="100"/>
    <col min="13825" max="13825" width="4.85546875" style="100" customWidth="1"/>
    <col min="13826" max="13826" width="30.85546875" style="100" customWidth="1"/>
    <col min="13827" max="13827" width="84.42578125" style="100" customWidth="1"/>
    <col min="13828" max="13828" width="42.7109375" style="100" customWidth="1"/>
    <col min="13829" max="13829" width="4.85546875" style="100" customWidth="1"/>
    <col min="13830" max="14080" width="11.42578125" style="100"/>
    <col min="14081" max="14081" width="4.85546875" style="100" customWidth="1"/>
    <col min="14082" max="14082" width="30.85546875" style="100" customWidth="1"/>
    <col min="14083" max="14083" width="84.42578125" style="100" customWidth="1"/>
    <col min="14084" max="14084" width="42.7109375" style="100" customWidth="1"/>
    <col min="14085" max="14085" width="4.85546875" style="100" customWidth="1"/>
    <col min="14086" max="14336" width="11.42578125" style="100"/>
    <col min="14337" max="14337" width="4.85546875" style="100" customWidth="1"/>
    <col min="14338" max="14338" width="30.85546875" style="100" customWidth="1"/>
    <col min="14339" max="14339" width="84.42578125" style="100" customWidth="1"/>
    <col min="14340" max="14340" width="42.7109375" style="100" customWidth="1"/>
    <col min="14341" max="14341" width="4.85546875" style="100" customWidth="1"/>
    <col min="14342" max="14592" width="11.42578125" style="100"/>
    <col min="14593" max="14593" width="4.85546875" style="100" customWidth="1"/>
    <col min="14594" max="14594" width="30.85546875" style="100" customWidth="1"/>
    <col min="14595" max="14595" width="84.42578125" style="100" customWidth="1"/>
    <col min="14596" max="14596" width="42.7109375" style="100" customWidth="1"/>
    <col min="14597" max="14597" width="4.85546875" style="100" customWidth="1"/>
    <col min="14598" max="14848" width="11.42578125" style="100"/>
    <col min="14849" max="14849" width="4.85546875" style="100" customWidth="1"/>
    <col min="14850" max="14850" width="30.85546875" style="100" customWidth="1"/>
    <col min="14851" max="14851" width="84.42578125" style="100" customWidth="1"/>
    <col min="14852" max="14852" width="42.7109375" style="100" customWidth="1"/>
    <col min="14853" max="14853" width="4.85546875" style="100" customWidth="1"/>
    <col min="14854" max="15104" width="11.42578125" style="100"/>
    <col min="15105" max="15105" width="4.85546875" style="100" customWidth="1"/>
    <col min="15106" max="15106" width="30.85546875" style="100" customWidth="1"/>
    <col min="15107" max="15107" width="84.42578125" style="100" customWidth="1"/>
    <col min="15108" max="15108" width="42.7109375" style="100" customWidth="1"/>
    <col min="15109" max="15109" width="4.85546875" style="100" customWidth="1"/>
    <col min="15110" max="15360" width="11.42578125" style="100"/>
    <col min="15361" max="15361" width="4.85546875" style="100" customWidth="1"/>
    <col min="15362" max="15362" width="30.85546875" style="100" customWidth="1"/>
    <col min="15363" max="15363" width="84.42578125" style="100" customWidth="1"/>
    <col min="15364" max="15364" width="42.7109375" style="100" customWidth="1"/>
    <col min="15365" max="15365" width="4.85546875" style="100" customWidth="1"/>
    <col min="15366" max="15616" width="11.42578125" style="100"/>
    <col min="15617" max="15617" width="4.85546875" style="100" customWidth="1"/>
    <col min="15618" max="15618" width="30.85546875" style="100" customWidth="1"/>
    <col min="15619" max="15619" width="84.42578125" style="100" customWidth="1"/>
    <col min="15620" max="15620" width="42.7109375" style="100" customWidth="1"/>
    <col min="15621" max="15621" width="4.85546875" style="100" customWidth="1"/>
    <col min="15622" max="15872" width="11.42578125" style="100"/>
    <col min="15873" max="15873" width="4.85546875" style="100" customWidth="1"/>
    <col min="15874" max="15874" width="30.85546875" style="100" customWidth="1"/>
    <col min="15875" max="15875" width="84.42578125" style="100" customWidth="1"/>
    <col min="15876" max="15876" width="42.7109375" style="100" customWidth="1"/>
    <col min="15877" max="15877" width="4.85546875" style="100" customWidth="1"/>
    <col min="15878" max="16128" width="11.42578125" style="100"/>
    <col min="16129" max="16129" width="4.85546875" style="100" customWidth="1"/>
    <col min="16130" max="16130" width="30.85546875" style="100" customWidth="1"/>
    <col min="16131" max="16131" width="84.42578125" style="100" customWidth="1"/>
    <col min="16132" max="16132" width="42.7109375" style="100" customWidth="1"/>
    <col min="16133" max="16133" width="4.85546875" style="100" customWidth="1"/>
    <col min="16134" max="16384" width="11.42578125" style="100"/>
  </cols>
  <sheetData>
    <row r="1" spans="1:6" s="96" customFormat="1" x14ac:dyDescent="0.2">
      <c r="A1" s="406"/>
      <c r="B1" s="681" t="s">
        <v>407</v>
      </c>
      <c r="C1" s="681"/>
      <c r="D1" s="681"/>
      <c r="E1" s="682"/>
    </row>
    <row r="2" spans="1:6" s="96" customFormat="1" x14ac:dyDescent="0.2">
      <c r="A2" s="407"/>
      <c r="B2" s="679" t="s">
        <v>387</v>
      </c>
      <c r="C2" s="679"/>
      <c r="D2" s="679"/>
      <c r="E2" s="680"/>
    </row>
    <row r="3" spans="1:6" s="96" customFormat="1" x14ac:dyDescent="0.2">
      <c r="A3" s="407"/>
      <c r="B3" s="679" t="s">
        <v>422</v>
      </c>
      <c r="C3" s="679"/>
      <c r="D3" s="679"/>
      <c r="E3" s="680"/>
    </row>
    <row r="4" spans="1:6" s="96" customFormat="1" x14ac:dyDescent="0.2">
      <c r="A4" s="407"/>
      <c r="B4" s="679" t="s">
        <v>1</v>
      </c>
      <c r="C4" s="679"/>
      <c r="D4" s="679"/>
      <c r="E4" s="680"/>
    </row>
    <row r="5" spans="1:6" s="96" customFormat="1" ht="6.75" customHeight="1" x14ac:dyDescent="0.2">
      <c r="A5" s="407"/>
      <c r="B5" s="396"/>
      <c r="C5" s="396"/>
      <c r="D5" s="396"/>
      <c r="E5" s="408"/>
    </row>
    <row r="6" spans="1:6" x14ac:dyDescent="0.2">
      <c r="A6" s="409"/>
      <c r="B6" s="97" t="s">
        <v>4</v>
      </c>
      <c r="C6" s="523" t="s">
        <v>427</v>
      </c>
      <c r="D6" s="523"/>
      <c r="E6" s="410"/>
      <c r="F6" s="99"/>
    </row>
    <row r="7" spans="1:6" s="101" customFormat="1" ht="12.75" thickBot="1" x14ac:dyDescent="0.25">
      <c r="A7" s="411"/>
      <c r="B7" s="412"/>
      <c r="C7" s="413"/>
      <c r="D7" s="413"/>
      <c r="E7" s="414"/>
    </row>
    <row r="8" spans="1:6" s="102" customFormat="1" x14ac:dyDescent="0.2">
      <c r="A8" s="683" t="s">
        <v>388</v>
      </c>
      <c r="B8" s="684"/>
      <c r="C8" s="404" t="s">
        <v>389</v>
      </c>
      <c r="D8" s="404" t="s">
        <v>390</v>
      </c>
      <c r="E8" s="405"/>
    </row>
    <row r="9" spans="1:6" x14ac:dyDescent="0.2">
      <c r="A9" s="106"/>
      <c r="B9" s="462">
        <v>5110011001</v>
      </c>
      <c r="C9" s="460" t="s">
        <v>464</v>
      </c>
      <c r="D9" s="507">
        <v>0</v>
      </c>
      <c r="E9" s="508"/>
    </row>
    <row r="10" spans="1:6" x14ac:dyDescent="0.2">
      <c r="A10" s="106"/>
      <c r="B10" s="455">
        <v>5110011002</v>
      </c>
      <c r="C10" s="460" t="s">
        <v>464</v>
      </c>
      <c r="D10" s="509">
        <v>0</v>
      </c>
      <c r="E10" s="110"/>
    </row>
    <row r="11" spans="1:6" x14ac:dyDescent="0.2">
      <c r="A11" s="106"/>
      <c r="B11" s="455">
        <v>5110011003</v>
      </c>
      <c r="C11" s="460" t="s">
        <v>464</v>
      </c>
      <c r="D11" s="509">
        <v>0</v>
      </c>
      <c r="E11" s="110"/>
    </row>
    <row r="12" spans="1:6" x14ac:dyDescent="0.2">
      <c r="A12" s="106"/>
      <c r="B12" s="455">
        <v>5110011004</v>
      </c>
      <c r="C12" s="460" t="s">
        <v>464</v>
      </c>
      <c r="D12" s="509">
        <v>0</v>
      </c>
      <c r="E12" s="110"/>
    </row>
    <row r="13" spans="1:6" x14ac:dyDescent="0.2">
      <c r="A13" s="106"/>
      <c r="B13" s="455">
        <v>5110011005</v>
      </c>
      <c r="C13" s="460" t="s">
        <v>464</v>
      </c>
      <c r="D13" s="509">
        <v>0</v>
      </c>
      <c r="E13" s="110"/>
    </row>
    <row r="14" spans="1:6" x14ac:dyDescent="0.2">
      <c r="A14" s="106"/>
      <c r="B14" s="455">
        <v>5110011006</v>
      </c>
      <c r="C14" s="460" t="s">
        <v>464</v>
      </c>
      <c r="D14" s="509">
        <v>0</v>
      </c>
      <c r="E14" s="110"/>
    </row>
    <row r="15" spans="1:6" x14ac:dyDescent="0.2">
      <c r="A15" s="106"/>
      <c r="B15" s="455">
        <v>5110011007</v>
      </c>
      <c r="C15" s="460" t="s">
        <v>464</v>
      </c>
      <c r="D15" s="509">
        <v>0</v>
      </c>
      <c r="E15" s="110"/>
    </row>
    <row r="16" spans="1:6" x14ac:dyDescent="0.2">
      <c r="A16" s="106"/>
      <c r="B16" s="455">
        <v>5110011008</v>
      </c>
      <c r="C16" s="460" t="s">
        <v>464</v>
      </c>
      <c r="D16" s="509">
        <v>0</v>
      </c>
      <c r="E16" s="110"/>
    </row>
    <row r="17" spans="1:5" x14ac:dyDescent="0.2">
      <c r="A17" s="111"/>
      <c r="B17" s="455">
        <v>5110011009</v>
      </c>
      <c r="C17" s="460" t="s">
        <v>464</v>
      </c>
      <c r="D17" s="509">
        <v>0</v>
      </c>
      <c r="E17" s="110"/>
    </row>
    <row r="18" spans="1:5" x14ac:dyDescent="0.2">
      <c r="A18" s="111"/>
      <c r="B18" s="455">
        <v>5110011010</v>
      </c>
      <c r="C18" s="460" t="s">
        <v>464</v>
      </c>
      <c r="D18" s="509">
        <v>0</v>
      </c>
      <c r="E18" s="110"/>
    </row>
    <row r="19" spans="1:5" x14ac:dyDescent="0.2">
      <c r="A19" s="111"/>
      <c r="B19" s="455">
        <v>5110011011</v>
      </c>
      <c r="C19" s="460" t="s">
        <v>464</v>
      </c>
      <c r="D19" s="509">
        <v>0</v>
      </c>
      <c r="E19" s="110"/>
    </row>
    <row r="20" spans="1:5" x14ac:dyDescent="0.2">
      <c r="A20" s="111"/>
      <c r="B20" s="455">
        <v>5110011012</v>
      </c>
      <c r="C20" s="460" t="s">
        <v>464</v>
      </c>
      <c r="D20" s="509">
        <v>0</v>
      </c>
      <c r="E20" s="110"/>
    </row>
    <row r="21" spans="1:5" x14ac:dyDescent="0.2">
      <c r="A21" s="111"/>
      <c r="B21" s="455">
        <v>5110011013</v>
      </c>
      <c r="C21" s="460" t="s">
        <v>464</v>
      </c>
      <c r="D21" s="509">
        <v>0</v>
      </c>
      <c r="E21" s="110"/>
    </row>
    <row r="22" spans="1:5" x14ac:dyDescent="0.2">
      <c r="A22" s="111"/>
      <c r="B22" s="455">
        <v>5110011014</v>
      </c>
      <c r="C22" s="460" t="s">
        <v>464</v>
      </c>
      <c r="D22" s="509">
        <v>0</v>
      </c>
      <c r="E22" s="110"/>
    </row>
    <row r="23" spans="1:5" x14ac:dyDescent="0.2">
      <c r="A23" s="111"/>
      <c r="B23" s="455">
        <v>5110011015</v>
      </c>
      <c r="C23" s="460" t="s">
        <v>464</v>
      </c>
      <c r="D23" s="509">
        <v>0</v>
      </c>
      <c r="E23" s="110"/>
    </row>
    <row r="24" spans="1:5" x14ac:dyDescent="0.2">
      <c r="A24" s="111"/>
      <c r="B24" s="455">
        <v>5110011016</v>
      </c>
      <c r="C24" s="460" t="s">
        <v>464</v>
      </c>
      <c r="D24" s="509">
        <v>0</v>
      </c>
      <c r="E24" s="110"/>
    </row>
    <row r="25" spans="1:5" x14ac:dyDescent="0.2">
      <c r="A25" s="111"/>
      <c r="B25" s="455">
        <v>5110011017</v>
      </c>
      <c r="C25" s="460" t="s">
        <v>464</v>
      </c>
      <c r="D25" s="509">
        <v>0</v>
      </c>
      <c r="E25" s="110"/>
    </row>
    <row r="26" spans="1:5" x14ac:dyDescent="0.2">
      <c r="A26" s="111"/>
      <c r="B26" s="455">
        <v>5110011018</v>
      </c>
      <c r="C26" s="460" t="s">
        <v>464</v>
      </c>
      <c r="D26" s="509">
        <v>0</v>
      </c>
      <c r="E26" s="110"/>
    </row>
    <row r="27" spans="1:5" x14ac:dyDescent="0.2">
      <c r="A27" s="111"/>
      <c r="B27" s="455">
        <v>5110011019</v>
      </c>
      <c r="C27" s="460" t="s">
        <v>464</v>
      </c>
      <c r="D27" s="509">
        <v>0</v>
      </c>
      <c r="E27" s="110"/>
    </row>
    <row r="28" spans="1:5" x14ac:dyDescent="0.2">
      <c r="A28" s="111"/>
      <c r="B28" s="455">
        <v>5110011020</v>
      </c>
      <c r="C28" s="460" t="s">
        <v>464</v>
      </c>
      <c r="D28" s="509">
        <v>0</v>
      </c>
      <c r="E28" s="110"/>
    </row>
    <row r="29" spans="1:5" x14ac:dyDescent="0.2">
      <c r="A29" s="111"/>
      <c r="B29" s="455">
        <v>5110011021</v>
      </c>
      <c r="C29" s="460" t="s">
        <v>464</v>
      </c>
      <c r="D29" s="509">
        <v>0</v>
      </c>
      <c r="E29" s="110"/>
    </row>
    <row r="30" spans="1:5" x14ac:dyDescent="0.2">
      <c r="A30" s="111"/>
      <c r="B30" s="455">
        <v>5110011022</v>
      </c>
      <c r="C30" s="460" t="s">
        <v>464</v>
      </c>
      <c r="D30" s="509">
        <v>0</v>
      </c>
      <c r="E30" s="110"/>
    </row>
    <row r="31" spans="1:5" x14ac:dyDescent="0.2">
      <c r="A31" s="106"/>
      <c r="B31" s="455">
        <v>5110011023</v>
      </c>
      <c r="C31" s="460" t="s">
        <v>464</v>
      </c>
      <c r="D31" s="509">
        <v>0</v>
      </c>
      <c r="E31" s="110"/>
    </row>
    <row r="32" spans="1:5" x14ac:dyDescent="0.2">
      <c r="A32" s="106"/>
      <c r="B32" s="455">
        <v>5110011024</v>
      </c>
      <c r="C32" s="460" t="s">
        <v>464</v>
      </c>
      <c r="D32" s="509">
        <v>0</v>
      </c>
      <c r="E32" s="110"/>
    </row>
    <row r="33" spans="1:6" x14ac:dyDescent="0.2">
      <c r="A33" s="106"/>
      <c r="B33" s="455">
        <v>5110011025</v>
      </c>
      <c r="C33" s="460" t="s">
        <v>464</v>
      </c>
      <c r="D33" s="509">
        <v>0</v>
      </c>
      <c r="E33" s="110"/>
    </row>
    <row r="34" spans="1:6" x14ac:dyDescent="0.2">
      <c r="A34" s="106"/>
      <c r="B34" s="455">
        <v>5110011026</v>
      </c>
      <c r="C34" s="460" t="s">
        <v>464</v>
      </c>
      <c r="D34" s="509">
        <v>0</v>
      </c>
      <c r="E34" s="110"/>
    </row>
    <row r="35" spans="1:6" x14ac:dyDescent="0.2">
      <c r="A35" s="106"/>
      <c r="B35" s="455">
        <v>5110011027</v>
      </c>
      <c r="C35" s="460" t="s">
        <v>464</v>
      </c>
      <c r="D35" s="509">
        <v>0</v>
      </c>
      <c r="E35" s="110"/>
    </row>
    <row r="36" spans="1:6" x14ac:dyDescent="0.2">
      <c r="A36" s="106"/>
      <c r="B36" s="455">
        <v>5110011028</v>
      </c>
      <c r="C36" s="460" t="s">
        <v>464</v>
      </c>
      <c r="D36" s="509">
        <v>0</v>
      </c>
      <c r="E36" s="110"/>
    </row>
    <row r="37" spans="1:6" x14ac:dyDescent="0.2">
      <c r="A37" s="106"/>
      <c r="B37" s="455">
        <v>5110011029</v>
      </c>
      <c r="C37" s="460" t="s">
        <v>464</v>
      </c>
      <c r="D37" s="509">
        <v>0</v>
      </c>
      <c r="E37" s="110"/>
    </row>
    <row r="38" spans="1:6" x14ac:dyDescent="0.2">
      <c r="A38" s="106"/>
      <c r="B38" s="455">
        <v>5110011030</v>
      </c>
      <c r="C38" s="460" t="s">
        <v>464</v>
      </c>
      <c r="D38" s="509">
        <v>0</v>
      </c>
      <c r="E38" s="110"/>
    </row>
    <row r="39" spans="1:6" x14ac:dyDescent="0.2">
      <c r="A39" s="106"/>
      <c r="B39" s="455">
        <v>5110011031</v>
      </c>
      <c r="C39" s="460" t="s">
        <v>464</v>
      </c>
      <c r="D39" s="509">
        <v>0</v>
      </c>
      <c r="E39" s="110"/>
    </row>
    <row r="40" spans="1:6" x14ac:dyDescent="0.2">
      <c r="A40" s="106"/>
      <c r="B40" s="455">
        <v>5110011032</v>
      </c>
      <c r="C40" s="460" t="s">
        <v>464</v>
      </c>
      <c r="D40" s="509">
        <v>0</v>
      </c>
      <c r="E40" s="110"/>
    </row>
    <row r="41" spans="1:6" x14ac:dyDescent="0.2">
      <c r="A41" s="106"/>
      <c r="B41" s="455">
        <v>5110011033</v>
      </c>
      <c r="C41" s="460" t="s">
        <v>464</v>
      </c>
      <c r="D41" s="509">
        <v>0</v>
      </c>
      <c r="E41" s="110"/>
    </row>
    <row r="42" spans="1:6" x14ac:dyDescent="0.2">
      <c r="A42" s="107"/>
      <c r="B42" s="455">
        <v>5110011034</v>
      </c>
      <c r="C42" s="460" t="s">
        <v>464</v>
      </c>
      <c r="D42" s="509">
        <v>0</v>
      </c>
      <c r="E42" s="110"/>
    </row>
    <row r="43" spans="1:6" ht="15" x14ac:dyDescent="0.2">
      <c r="A43" s="461"/>
      <c r="B43" s="455">
        <v>5110011035</v>
      </c>
      <c r="C43" s="460" t="s">
        <v>464</v>
      </c>
      <c r="D43" s="509">
        <v>0</v>
      </c>
      <c r="E43" s="510"/>
    </row>
    <row r="44" spans="1:6" x14ac:dyDescent="0.2">
      <c r="A44" s="203"/>
      <c r="B44" s="455">
        <v>5110011036</v>
      </c>
      <c r="C44" s="460" t="s">
        <v>464</v>
      </c>
      <c r="D44" s="509">
        <v>0</v>
      </c>
      <c r="E44" s="511"/>
    </row>
    <row r="45" spans="1:6" x14ac:dyDescent="0.2">
      <c r="A45" s="120"/>
      <c r="B45" s="455">
        <v>5110011037</v>
      </c>
      <c r="C45" s="460" t="s">
        <v>464</v>
      </c>
      <c r="D45" s="509">
        <v>0</v>
      </c>
      <c r="E45" s="512"/>
      <c r="F45" s="121"/>
    </row>
    <row r="46" spans="1:6" x14ac:dyDescent="0.2">
      <c r="B46" s="455">
        <v>5110011038</v>
      </c>
      <c r="C46" s="460" t="s">
        <v>464</v>
      </c>
      <c r="D46" s="509">
        <v>0</v>
      </c>
      <c r="E46" s="513"/>
    </row>
    <row r="47" spans="1:6" x14ac:dyDescent="0.2">
      <c r="B47" s="455">
        <v>5110011039</v>
      </c>
      <c r="C47" s="460" t="s">
        <v>464</v>
      </c>
      <c r="D47" s="509">
        <v>0</v>
      </c>
      <c r="E47" s="513"/>
    </row>
    <row r="48" spans="1:6" ht="12.75" x14ac:dyDescent="0.2">
      <c r="A48" s="360"/>
      <c r="B48" s="455">
        <v>5110011040</v>
      </c>
      <c r="C48" s="460" t="s">
        <v>464</v>
      </c>
      <c r="D48" s="509">
        <v>0</v>
      </c>
      <c r="E48" s="514"/>
    </row>
    <row r="49" spans="1:5" x14ac:dyDescent="0.2">
      <c r="A49" s="91"/>
      <c r="B49" s="455">
        <v>5110011041</v>
      </c>
      <c r="C49" s="460" t="s">
        <v>464</v>
      </c>
      <c r="D49" s="509">
        <v>0</v>
      </c>
      <c r="E49" s="135"/>
    </row>
    <row r="50" spans="1:5" x14ac:dyDescent="0.2">
      <c r="A50" s="91"/>
      <c r="B50" s="455">
        <v>5110011042</v>
      </c>
      <c r="C50" s="460" t="s">
        <v>464</v>
      </c>
      <c r="D50" s="509">
        <v>0</v>
      </c>
      <c r="E50" s="135"/>
    </row>
    <row r="51" spans="1:5" x14ac:dyDescent="0.2">
      <c r="A51" s="91"/>
      <c r="B51" s="455">
        <v>5110011043</v>
      </c>
      <c r="C51" s="460" t="s">
        <v>464</v>
      </c>
      <c r="D51" s="509">
        <v>0</v>
      </c>
      <c r="E51" s="135"/>
    </row>
    <row r="52" spans="1:5" x14ac:dyDescent="0.2">
      <c r="A52" s="91"/>
      <c r="B52" s="455">
        <v>5110011044</v>
      </c>
      <c r="C52" s="460" t="s">
        <v>464</v>
      </c>
      <c r="D52" s="509">
        <v>0</v>
      </c>
      <c r="E52" s="135"/>
    </row>
    <row r="53" spans="1:5" x14ac:dyDescent="0.2">
      <c r="A53" s="91"/>
      <c r="B53" s="455">
        <v>5110011045</v>
      </c>
      <c r="C53" s="460" t="s">
        <v>464</v>
      </c>
      <c r="D53" s="509">
        <v>0</v>
      </c>
      <c r="E53" s="135"/>
    </row>
    <row r="54" spans="1:5" ht="12.75" x14ac:dyDescent="0.2">
      <c r="A54" s="360"/>
      <c r="B54" s="455">
        <v>5110011046</v>
      </c>
      <c r="C54" s="460" t="s">
        <v>464</v>
      </c>
      <c r="D54" s="509">
        <v>0</v>
      </c>
      <c r="E54" s="514"/>
    </row>
    <row r="55" spans="1:5" ht="12.75" x14ac:dyDescent="0.2">
      <c r="A55" s="360"/>
      <c r="B55" s="455">
        <v>5110011047</v>
      </c>
      <c r="C55" s="460" t="s">
        <v>464</v>
      </c>
      <c r="D55" s="509">
        <v>0</v>
      </c>
      <c r="E55" s="514"/>
    </row>
    <row r="56" spans="1:5" ht="12.75" x14ac:dyDescent="0.2">
      <c r="A56" s="360"/>
      <c r="B56" s="455">
        <v>5110011048</v>
      </c>
      <c r="C56" s="460" t="s">
        <v>464</v>
      </c>
      <c r="D56" s="509">
        <v>0</v>
      </c>
      <c r="E56" s="514"/>
    </row>
    <row r="57" spans="1:5" ht="12.75" x14ac:dyDescent="0.2">
      <c r="A57" s="360"/>
      <c r="B57" s="455">
        <v>5110011049</v>
      </c>
      <c r="C57" s="460" t="s">
        <v>464</v>
      </c>
      <c r="D57" s="509">
        <v>0</v>
      </c>
      <c r="E57" s="514"/>
    </row>
    <row r="58" spans="1:5" ht="12.75" x14ac:dyDescent="0.2">
      <c r="A58" s="360"/>
      <c r="B58" s="455">
        <v>5110011050</v>
      </c>
      <c r="C58" s="460" t="s">
        <v>464</v>
      </c>
      <c r="D58" s="509">
        <v>0</v>
      </c>
      <c r="E58" s="514"/>
    </row>
    <row r="59" spans="1:5" ht="12.75" x14ac:dyDescent="0.2">
      <c r="A59" s="360"/>
      <c r="B59" s="455">
        <v>5110011051</v>
      </c>
      <c r="C59" s="460" t="s">
        <v>464</v>
      </c>
      <c r="D59" s="509">
        <v>0</v>
      </c>
      <c r="E59" s="514"/>
    </row>
    <row r="60" spans="1:5" ht="12.75" x14ac:dyDescent="0.2">
      <c r="A60" s="360"/>
      <c r="B60" s="455">
        <v>5110011052</v>
      </c>
      <c r="C60" s="460" t="s">
        <v>464</v>
      </c>
      <c r="D60" s="509">
        <v>0</v>
      </c>
      <c r="E60" s="514"/>
    </row>
    <row r="61" spans="1:5" x14ac:dyDescent="0.2">
      <c r="B61" s="455">
        <v>5110011053</v>
      </c>
      <c r="C61" s="460" t="s">
        <v>464</v>
      </c>
      <c r="D61" s="509">
        <v>0</v>
      </c>
      <c r="E61" s="513"/>
    </row>
    <row r="62" spans="1:5" x14ac:dyDescent="0.2">
      <c r="B62" s="455">
        <v>5110011054</v>
      </c>
      <c r="C62" s="460" t="s">
        <v>464</v>
      </c>
      <c r="D62" s="509">
        <v>0</v>
      </c>
      <c r="E62" s="513"/>
    </row>
    <row r="63" spans="1:5" x14ac:dyDescent="0.2">
      <c r="B63" s="455">
        <v>5110011055</v>
      </c>
      <c r="C63" s="460" t="s">
        <v>464</v>
      </c>
      <c r="D63" s="509">
        <v>0</v>
      </c>
      <c r="E63" s="513"/>
    </row>
    <row r="64" spans="1:5" x14ac:dyDescent="0.2">
      <c r="B64" s="455">
        <v>5110011056</v>
      </c>
      <c r="C64" s="460" t="s">
        <v>464</v>
      </c>
      <c r="D64" s="509">
        <v>0</v>
      </c>
      <c r="E64" s="513"/>
    </row>
    <row r="65" spans="2:5" x14ac:dyDescent="0.2">
      <c r="B65" s="455">
        <v>5110011057</v>
      </c>
      <c r="C65" s="460" t="s">
        <v>464</v>
      </c>
      <c r="D65" s="509">
        <v>0</v>
      </c>
      <c r="E65" s="513"/>
    </row>
    <row r="66" spans="2:5" x14ac:dyDescent="0.2">
      <c r="B66" s="455">
        <v>5110011058</v>
      </c>
      <c r="C66" s="460" t="s">
        <v>464</v>
      </c>
      <c r="D66" s="509">
        <v>0</v>
      </c>
      <c r="E66" s="513"/>
    </row>
    <row r="67" spans="2:5" x14ac:dyDescent="0.2">
      <c r="B67" s="455">
        <v>5110011059</v>
      </c>
      <c r="C67" s="460" t="s">
        <v>464</v>
      </c>
      <c r="D67" s="509">
        <v>0</v>
      </c>
      <c r="E67" s="513"/>
    </row>
    <row r="68" spans="2:5" x14ac:dyDescent="0.2">
      <c r="B68" s="455">
        <v>5110011060</v>
      </c>
      <c r="C68" s="460" t="s">
        <v>464</v>
      </c>
      <c r="D68" s="509">
        <v>0</v>
      </c>
      <c r="E68" s="513"/>
    </row>
    <row r="69" spans="2:5" x14ac:dyDescent="0.2">
      <c r="B69" s="455">
        <v>5110011061</v>
      </c>
      <c r="C69" s="460" t="s">
        <v>464</v>
      </c>
      <c r="D69" s="509">
        <v>0</v>
      </c>
      <c r="E69" s="513"/>
    </row>
    <row r="70" spans="2:5" x14ac:dyDescent="0.2">
      <c r="B70" s="455">
        <v>5110011062</v>
      </c>
      <c r="C70" s="460" t="s">
        <v>464</v>
      </c>
      <c r="D70" s="509">
        <v>0</v>
      </c>
      <c r="E70" s="513"/>
    </row>
    <row r="71" spans="2:5" x14ac:dyDescent="0.2">
      <c r="B71" s="455">
        <v>5110011063</v>
      </c>
      <c r="C71" s="460" t="s">
        <v>464</v>
      </c>
      <c r="D71" s="509">
        <v>0</v>
      </c>
      <c r="E71" s="513"/>
    </row>
    <row r="72" spans="2:5" x14ac:dyDescent="0.2">
      <c r="B72" s="455">
        <v>5110011064</v>
      </c>
      <c r="C72" s="460" t="s">
        <v>464</v>
      </c>
      <c r="D72" s="509">
        <v>0</v>
      </c>
      <c r="E72" s="513"/>
    </row>
    <row r="73" spans="2:5" x14ac:dyDescent="0.2">
      <c r="B73" s="455">
        <v>5110011065</v>
      </c>
      <c r="C73" s="460" t="s">
        <v>464</v>
      </c>
      <c r="D73" s="509">
        <v>0</v>
      </c>
      <c r="E73" s="513"/>
    </row>
    <row r="74" spans="2:5" x14ac:dyDescent="0.2">
      <c r="B74" s="455">
        <v>5110011066</v>
      </c>
      <c r="C74" s="460" t="s">
        <v>464</v>
      </c>
      <c r="D74" s="509">
        <v>0</v>
      </c>
      <c r="E74" s="513"/>
    </row>
    <row r="75" spans="2:5" x14ac:dyDescent="0.2">
      <c r="B75" s="455">
        <v>5110011067</v>
      </c>
      <c r="C75" s="460" t="s">
        <v>464</v>
      </c>
      <c r="D75" s="509">
        <v>0</v>
      </c>
      <c r="E75" s="513"/>
    </row>
    <row r="76" spans="2:5" x14ac:dyDescent="0.2">
      <c r="B76" s="455">
        <v>5110011068</v>
      </c>
      <c r="C76" s="460" t="s">
        <v>464</v>
      </c>
      <c r="D76" s="509">
        <v>0</v>
      </c>
      <c r="E76" s="513"/>
    </row>
    <row r="77" spans="2:5" x14ac:dyDescent="0.2">
      <c r="B77" s="455">
        <v>5110011069</v>
      </c>
      <c r="C77" s="460" t="s">
        <v>464</v>
      </c>
      <c r="D77" s="509">
        <v>0</v>
      </c>
      <c r="E77" s="513"/>
    </row>
    <row r="78" spans="2:5" x14ac:dyDescent="0.2">
      <c r="B78" s="455">
        <v>5110011070</v>
      </c>
      <c r="C78" s="460" t="s">
        <v>464</v>
      </c>
      <c r="D78" s="509">
        <v>0</v>
      </c>
      <c r="E78" s="513"/>
    </row>
    <row r="79" spans="2:5" x14ac:dyDescent="0.2">
      <c r="B79" s="455">
        <v>5110011071</v>
      </c>
      <c r="C79" s="460" t="s">
        <v>464</v>
      </c>
      <c r="D79" s="509">
        <v>0</v>
      </c>
      <c r="E79" s="513"/>
    </row>
    <row r="80" spans="2:5" x14ac:dyDescent="0.2">
      <c r="B80" s="455">
        <v>5110011072</v>
      </c>
      <c r="C80" s="460" t="s">
        <v>464</v>
      </c>
      <c r="D80" s="509">
        <v>0</v>
      </c>
      <c r="E80" s="513"/>
    </row>
    <row r="81" spans="2:5" x14ac:dyDescent="0.2">
      <c r="B81" s="455">
        <v>5110011073</v>
      </c>
      <c r="C81" s="460" t="s">
        <v>464</v>
      </c>
      <c r="D81" s="509">
        <v>0</v>
      </c>
      <c r="E81" s="513"/>
    </row>
    <row r="82" spans="2:5" x14ac:dyDescent="0.2">
      <c r="B82" s="455">
        <v>5110011074</v>
      </c>
      <c r="C82" s="460" t="s">
        <v>464</v>
      </c>
      <c r="D82" s="509">
        <v>0</v>
      </c>
      <c r="E82" s="513"/>
    </row>
    <row r="83" spans="2:5" x14ac:dyDescent="0.2">
      <c r="B83" s="455">
        <v>5110011075</v>
      </c>
      <c r="C83" s="460" t="s">
        <v>464</v>
      </c>
      <c r="D83" s="509">
        <v>0</v>
      </c>
      <c r="E83" s="513"/>
    </row>
    <row r="84" spans="2:5" x14ac:dyDescent="0.2">
      <c r="B84" s="455">
        <v>5110011076</v>
      </c>
      <c r="C84" s="460" t="s">
        <v>464</v>
      </c>
      <c r="D84" s="509">
        <v>0</v>
      </c>
      <c r="E84" s="513"/>
    </row>
    <row r="85" spans="2:5" x14ac:dyDescent="0.2">
      <c r="B85" s="455">
        <v>5110011077</v>
      </c>
      <c r="C85" s="460" t="s">
        <v>464</v>
      </c>
      <c r="D85" s="509">
        <v>0</v>
      </c>
      <c r="E85" s="513"/>
    </row>
    <row r="86" spans="2:5" x14ac:dyDescent="0.2">
      <c r="B86" s="455">
        <v>5110011078</v>
      </c>
      <c r="C86" s="460" t="s">
        <v>464</v>
      </c>
      <c r="D86" s="509">
        <v>0</v>
      </c>
      <c r="E86" s="513"/>
    </row>
    <row r="87" spans="2:5" x14ac:dyDescent="0.2">
      <c r="B87" s="455">
        <v>5110011079</v>
      </c>
      <c r="C87" s="460" t="s">
        <v>464</v>
      </c>
      <c r="D87" s="509">
        <v>0</v>
      </c>
      <c r="E87" s="513"/>
    </row>
    <row r="88" spans="2:5" x14ac:dyDescent="0.2">
      <c r="B88" s="455">
        <v>5110011080</v>
      </c>
      <c r="C88" s="460" t="s">
        <v>464</v>
      </c>
      <c r="D88" s="509">
        <v>0</v>
      </c>
      <c r="E88" s="513"/>
    </row>
    <row r="89" spans="2:5" x14ac:dyDescent="0.2">
      <c r="B89" s="455">
        <v>5110012001</v>
      </c>
      <c r="C89" s="460" t="s">
        <v>465</v>
      </c>
      <c r="D89" s="509">
        <v>0</v>
      </c>
      <c r="E89" s="513"/>
    </row>
    <row r="90" spans="2:5" x14ac:dyDescent="0.2">
      <c r="B90" s="455">
        <v>5110012002</v>
      </c>
      <c r="C90" s="460" t="s">
        <v>465</v>
      </c>
      <c r="D90" s="515">
        <v>0</v>
      </c>
      <c r="E90" s="513"/>
    </row>
    <row r="91" spans="2:5" x14ac:dyDescent="0.2">
      <c r="B91" s="455">
        <v>5110012003</v>
      </c>
      <c r="C91" s="460" t="s">
        <v>465</v>
      </c>
      <c r="D91" s="509">
        <v>0</v>
      </c>
      <c r="E91" s="513"/>
    </row>
    <row r="92" spans="2:5" x14ac:dyDescent="0.2">
      <c r="B92" s="455">
        <v>5110012004</v>
      </c>
      <c r="C92" s="460" t="s">
        <v>465</v>
      </c>
      <c r="D92" s="515">
        <v>0</v>
      </c>
      <c r="E92" s="513"/>
    </row>
    <row r="93" spans="2:5" x14ac:dyDescent="0.2">
      <c r="B93" s="455">
        <v>5110012005</v>
      </c>
      <c r="C93" s="460" t="s">
        <v>465</v>
      </c>
      <c r="D93" s="509">
        <v>0</v>
      </c>
      <c r="E93" s="513"/>
    </row>
    <row r="94" spans="2:5" x14ac:dyDescent="0.2">
      <c r="B94" s="455">
        <v>5110012006</v>
      </c>
      <c r="C94" s="460" t="s">
        <v>465</v>
      </c>
      <c r="D94" s="515">
        <v>0</v>
      </c>
      <c r="E94" s="513"/>
    </row>
    <row r="95" spans="2:5" x14ac:dyDescent="0.2">
      <c r="B95" s="455">
        <v>5110012007</v>
      </c>
      <c r="C95" s="460" t="s">
        <v>465</v>
      </c>
      <c r="D95" s="509">
        <v>0</v>
      </c>
      <c r="E95" s="513"/>
    </row>
    <row r="96" spans="2:5" x14ac:dyDescent="0.2">
      <c r="B96" s="455">
        <v>5110012008</v>
      </c>
      <c r="C96" s="460" t="s">
        <v>465</v>
      </c>
      <c r="D96" s="515">
        <v>0</v>
      </c>
      <c r="E96" s="513"/>
    </row>
    <row r="97" spans="2:5" x14ac:dyDescent="0.2">
      <c r="B97" s="455">
        <v>5110012009</v>
      </c>
      <c r="C97" s="460" t="s">
        <v>465</v>
      </c>
      <c r="D97" s="509">
        <v>0</v>
      </c>
      <c r="E97" s="513"/>
    </row>
    <row r="98" spans="2:5" x14ac:dyDescent="0.2">
      <c r="B98" s="455">
        <v>5110012010</v>
      </c>
      <c r="C98" s="460" t="s">
        <v>465</v>
      </c>
      <c r="D98" s="515">
        <v>0</v>
      </c>
      <c r="E98" s="513"/>
    </row>
    <row r="99" spans="2:5" x14ac:dyDescent="0.2">
      <c r="B99" s="455">
        <v>5110012011</v>
      </c>
      <c r="C99" s="460" t="s">
        <v>465</v>
      </c>
      <c r="D99" s="509">
        <v>0</v>
      </c>
      <c r="E99" s="513"/>
    </row>
    <row r="100" spans="2:5" x14ac:dyDescent="0.2">
      <c r="B100" s="455">
        <v>5110012012</v>
      </c>
      <c r="C100" s="460" t="s">
        <v>465</v>
      </c>
      <c r="D100" s="515">
        <v>0</v>
      </c>
      <c r="E100" s="513"/>
    </row>
    <row r="101" spans="2:5" x14ac:dyDescent="0.2">
      <c r="B101" s="455">
        <v>5110012013</v>
      </c>
      <c r="C101" s="460" t="s">
        <v>465</v>
      </c>
      <c r="D101" s="509">
        <v>0</v>
      </c>
      <c r="E101" s="513"/>
    </row>
    <row r="102" spans="2:5" x14ac:dyDescent="0.2">
      <c r="B102" s="455">
        <v>5110012014</v>
      </c>
      <c r="C102" s="460" t="s">
        <v>465</v>
      </c>
      <c r="D102" s="515">
        <v>0</v>
      </c>
      <c r="E102" s="513"/>
    </row>
    <row r="103" spans="2:5" x14ac:dyDescent="0.2">
      <c r="B103" s="455">
        <v>5110012015</v>
      </c>
      <c r="C103" s="460" t="s">
        <v>465</v>
      </c>
      <c r="D103" s="509">
        <v>0</v>
      </c>
      <c r="E103" s="513"/>
    </row>
    <row r="104" spans="2:5" x14ac:dyDescent="0.2">
      <c r="B104" s="455">
        <v>5110012016</v>
      </c>
      <c r="C104" s="460" t="s">
        <v>465</v>
      </c>
      <c r="D104" s="515">
        <v>0</v>
      </c>
      <c r="E104" s="513"/>
    </row>
    <row r="105" spans="2:5" x14ac:dyDescent="0.2">
      <c r="B105" s="455">
        <v>5110012017</v>
      </c>
      <c r="C105" s="460" t="s">
        <v>465</v>
      </c>
      <c r="D105" s="509">
        <v>0</v>
      </c>
      <c r="E105" s="513"/>
    </row>
    <row r="106" spans="2:5" x14ac:dyDescent="0.2">
      <c r="B106" s="455">
        <v>5110012018</v>
      </c>
      <c r="C106" s="460" t="s">
        <v>465</v>
      </c>
      <c r="D106" s="515">
        <v>0</v>
      </c>
      <c r="E106" s="513"/>
    </row>
    <row r="107" spans="2:5" x14ac:dyDescent="0.2">
      <c r="B107" s="456">
        <v>5110012019</v>
      </c>
      <c r="C107" s="463" t="s">
        <v>465</v>
      </c>
      <c r="D107" s="516">
        <v>0</v>
      </c>
      <c r="E107" s="513"/>
    </row>
    <row r="108" spans="2:5" x14ac:dyDescent="0.2">
      <c r="B108" s="457">
        <v>5110012020</v>
      </c>
      <c r="C108" s="464" t="s">
        <v>465</v>
      </c>
      <c r="D108" s="517">
        <v>0</v>
      </c>
      <c r="E108" s="513"/>
    </row>
    <row r="109" spans="2:5" x14ac:dyDescent="0.2">
      <c r="B109" s="457">
        <v>5110012021</v>
      </c>
      <c r="C109" s="464" t="s">
        <v>465</v>
      </c>
      <c r="D109" s="518">
        <v>0</v>
      </c>
      <c r="E109" s="513"/>
    </row>
    <row r="110" spans="2:5" x14ac:dyDescent="0.2">
      <c r="B110" s="457">
        <v>5110012022</v>
      </c>
      <c r="C110" s="464" t="s">
        <v>465</v>
      </c>
      <c r="D110" s="517">
        <v>0</v>
      </c>
      <c r="E110" s="513"/>
    </row>
    <row r="111" spans="2:5" x14ac:dyDescent="0.2">
      <c r="B111" s="457">
        <v>5110012023</v>
      </c>
      <c r="C111" s="464" t="s">
        <v>465</v>
      </c>
      <c r="D111" s="518">
        <v>0</v>
      </c>
      <c r="E111" s="513"/>
    </row>
    <row r="112" spans="2:5" x14ac:dyDescent="0.2">
      <c r="B112" s="457">
        <v>5110012024</v>
      </c>
      <c r="C112" s="464" t="s">
        <v>465</v>
      </c>
      <c r="D112" s="517">
        <v>0</v>
      </c>
      <c r="E112" s="513"/>
    </row>
    <row r="113" spans="2:5" x14ac:dyDescent="0.2">
      <c r="B113" s="457">
        <v>5110012025</v>
      </c>
      <c r="C113" s="464" t="s">
        <v>465</v>
      </c>
      <c r="D113" s="518">
        <v>0</v>
      </c>
      <c r="E113" s="513"/>
    </row>
    <row r="114" spans="2:5" x14ac:dyDescent="0.2">
      <c r="B114" s="457">
        <v>5110012026</v>
      </c>
      <c r="C114" s="464" t="s">
        <v>465</v>
      </c>
      <c r="D114" s="517">
        <v>0</v>
      </c>
      <c r="E114" s="513"/>
    </row>
    <row r="115" spans="2:5" x14ac:dyDescent="0.2">
      <c r="B115" s="457">
        <v>5110012027</v>
      </c>
      <c r="C115" s="464" t="s">
        <v>465</v>
      </c>
      <c r="D115" s="518">
        <v>0</v>
      </c>
      <c r="E115" s="513"/>
    </row>
    <row r="116" spans="2:5" x14ac:dyDescent="0.2">
      <c r="B116" s="457">
        <v>5110012028</v>
      </c>
      <c r="C116" s="464" t="s">
        <v>465</v>
      </c>
      <c r="D116" s="517">
        <v>0</v>
      </c>
      <c r="E116" s="513"/>
    </row>
    <row r="117" spans="2:5" x14ac:dyDescent="0.2">
      <c r="B117" s="457">
        <v>5110012029</v>
      </c>
      <c r="C117" s="464" t="s">
        <v>465</v>
      </c>
      <c r="D117" s="518">
        <v>0</v>
      </c>
      <c r="E117" s="513"/>
    </row>
    <row r="118" spans="2:5" x14ac:dyDescent="0.2">
      <c r="B118" s="457">
        <v>5110012030</v>
      </c>
      <c r="C118" s="464" t="s">
        <v>465</v>
      </c>
      <c r="D118" s="517">
        <v>0</v>
      </c>
      <c r="E118" s="513"/>
    </row>
    <row r="119" spans="2:5" x14ac:dyDescent="0.2">
      <c r="B119" s="457">
        <v>5110012031</v>
      </c>
      <c r="C119" s="464" t="s">
        <v>465</v>
      </c>
      <c r="D119" s="518">
        <v>0</v>
      </c>
      <c r="E119" s="513"/>
    </row>
    <row r="120" spans="2:5" x14ac:dyDescent="0.2">
      <c r="B120" s="457">
        <v>5110012032</v>
      </c>
      <c r="C120" s="464" t="s">
        <v>465</v>
      </c>
      <c r="D120" s="517">
        <v>0</v>
      </c>
      <c r="E120" s="513"/>
    </row>
    <row r="121" spans="2:5" x14ac:dyDescent="0.2">
      <c r="B121" s="457">
        <v>5110012033</v>
      </c>
      <c r="C121" s="464" t="s">
        <v>465</v>
      </c>
      <c r="D121" s="518">
        <v>0</v>
      </c>
      <c r="E121" s="513"/>
    </row>
    <row r="122" spans="2:5" x14ac:dyDescent="0.2">
      <c r="B122" s="457">
        <v>5110012034</v>
      </c>
      <c r="C122" s="464" t="s">
        <v>465</v>
      </c>
      <c r="D122" s="517">
        <v>0</v>
      </c>
      <c r="E122" s="513"/>
    </row>
    <row r="123" spans="2:5" x14ac:dyDescent="0.2">
      <c r="B123" s="457">
        <v>5110012035</v>
      </c>
      <c r="C123" s="464" t="s">
        <v>465</v>
      </c>
      <c r="D123" s="518">
        <v>0</v>
      </c>
      <c r="E123" s="513"/>
    </row>
    <row r="124" spans="2:5" x14ac:dyDescent="0.2">
      <c r="B124" s="457">
        <v>5110012036</v>
      </c>
      <c r="C124" s="464" t="s">
        <v>465</v>
      </c>
      <c r="D124" s="517">
        <v>0</v>
      </c>
      <c r="E124" s="513"/>
    </row>
    <row r="125" spans="2:5" x14ac:dyDescent="0.2">
      <c r="B125" s="457">
        <v>5110012037</v>
      </c>
      <c r="C125" s="464" t="s">
        <v>465</v>
      </c>
      <c r="D125" s="518">
        <v>0</v>
      </c>
      <c r="E125" s="513"/>
    </row>
    <row r="126" spans="2:5" x14ac:dyDescent="0.2">
      <c r="B126" s="457">
        <v>5110012038</v>
      </c>
      <c r="C126" s="464" t="s">
        <v>465</v>
      </c>
      <c r="D126" s="517">
        <v>0</v>
      </c>
      <c r="E126" s="513"/>
    </row>
    <row r="127" spans="2:5" x14ac:dyDescent="0.2">
      <c r="B127" s="457">
        <v>5110012039</v>
      </c>
      <c r="C127" s="464" t="s">
        <v>465</v>
      </c>
      <c r="D127" s="518">
        <v>0</v>
      </c>
      <c r="E127" s="513"/>
    </row>
    <row r="128" spans="2:5" x14ac:dyDescent="0.2">
      <c r="B128" s="457">
        <v>5110012040</v>
      </c>
      <c r="C128" s="464" t="s">
        <v>465</v>
      </c>
      <c r="D128" s="517">
        <v>0</v>
      </c>
      <c r="E128" s="513"/>
    </row>
    <row r="129" spans="2:5" x14ac:dyDescent="0.2">
      <c r="B129" s="457">
        <v>5110012041</v>
      </c>
      <c r="C129" s="464" t="s">
        <v>465</v>
      </c>
      <c r="D129" s="518">
        <v>0</v>
      </c>
      <c r="E129" s="513"/>
    </row>
    <row r="130" spans="2:5" x14ac:dyDescent="0.2">
      <c r="B130" s="457">
        <v>5110012042</v>
      </c>
      <c r="C130" s="464" t="s">
        <v>465</v>
      </c>
      <c r="D130" s="517">
        <v>0</v>
      </c>
      <c r="E130" s="513"/>
    </row>
    <row r="131" spans="2:5" x14ac:dyDescent="0.2">
      <c r="B131" s="457">
        <v>5110012043</v>
      </c>
      <c r="C131" s="464" t="s">
        <v>465</v>
      </c>
      <c r="D131" s="518">
        <v>0</v>
      </c>
      <c r="E131" s="513"/>
    </row>
    <row r="132" spans="2:5" x14ac:dyDescent="0.2">
      <c r="B132" s="457">
        <v>5110012044</v>
      </c>
      <c r="C132" s="464" t="s">
        <v>465</v>
      </c>
      <c r="D132" s="517">
        <v>0</v>
      </c>
      <c r="E132" s="513"/>
    </row>
    <row r="133" spans="2:5" x14ac:dyDescent="0.2">
      <c r="B133" s="457">
        <v>5110012045</v>
      </c>
      <c r="C133" s="464" t="s">
        <v>465</v>
      </c>
      <c r="D133" s="518">
        <v>0</v>
      </c>
      <c r="E133" s="513"/>
    </row>
    <row r="134" spans="2:5" x14ac:dyDescent="0.2">
      <c r="B134" s="457">
        <v>5110012046</v>
      </c>
      <c r="C134" s="464" t="s">
        <v>465</v>
      </c>
      <c r="D134" s="517">
        <v>0</v>
      </c>
      <c r="E134" s="513"/>
    </row>
    <row r="135" spans="2:5" x14ac:dyDescent="0.2">
      <c r="B135" s="457">
        <v>5110012047</v>
      </c>
      <c r="C135" s="464" t="s">
        <v>465</v>
      </c>
      <c r="D135" s="518">
        <v>0</v>
      </c>
      <c r="E135" s="513"/>
    </row>
    <row r="136" spans="2:5" x14ac:dyDescent="0.2">
      <c r="B136" s="457">
        <v>5110012048</v>
      </c>
      <c r="C136" s="464" t="s">
        <v>465</v>
      </c>
      <c r="D136" s="517">
        <v>0</v>
      </c>
      <c r="E136" s="513"/>
    </row>
    <row r="137" spans="2:5" x14ac:dyDescent="0.2">
      <c r="B137" s="457">
        <v>5110012049</v>
      </c>
      <c r="C137" s="464" t="s">
        <v>465</v>
      </c>
      <c r="D137" s="518">
        <v>0</v>
      </c>
      <c r="E137" s="513"/>
    </row>
    <row r="138" spans="2:5" x14ac:dyDescent="0.2">
      <c r="B138" s="457">
        <v>5110012050</v>
      </c>
      <c r="C138" s="464" t="s">
        <v>465</v>
      </c>
      <c r="D138" s="517">
        <v>0</v>
      </c>
      <c r="E138" s="513"/>
    </row>
    <row r="139" spans="2:5" x14ac:dyDescent="0.2">
      <c r="B139" s="457">
        <v>5110012051</v>
      </c>
      <c r="C139" s="464" t="s">
        <v>465</v>
      </c>
      <c r="D139" s="518">
        <v>0</v>
      </c>
      <c r="E139" s="513"/>
    </row>
    <row r="140" spans="2:5" x14ac:dyDescent="0.2">
      <c r="B140" s="457">
        <v>5110012052</v>
      </c>
      <c r="C140" s="464" t="s">
        <v>465</v>
      </c>
      <c r="D140" s="517">
        <v>0</v>
      </c>
      <c r="E140" s="513"/>
    </row>
    <row r="141" spans="2:5" x14ac:dyDescent="0.2">
      <c r="B141" s="457">
        <v>5110012053</v>
      </c>
      <c r="C141" s="464" t="s">
        <v>465</v>
      </c>
      <c r="D141" s="518">
        <v>0</v>
      </c>
      <c r="E141" s="513"/>
    </row>
    <row r="142" spans="2:5" x14ac:dyDescent="0.2">
      <c r="B142" s="457">
        <v>5110012054</v>
      </c>
      <c r="C142" s="464" t="s">
        <v>465</v>
      </c>
      <c r="D142" s="517">
        <v>0</v>
      </c>
      <c r="E142" s="513"/>
    </row>
    <row r="143" spans="2:5" x14ac:dyDescent="0.2">
      <c r="B143" s="457">
        <v>5110012055</v>
      </c>
      <c r="C143" s="464" t="s">
        <v>465</v>
      </c>
      <c r="D143" s="518">
        <v>0</v>
      </c>
      <c r="E143" s="513"/>
    </row>
    <row r="144" spans="2:5" x14ac:dyDescent="0.2">
      <c r="B144" s="457">
        <v>5110012056</v>
      </c>
      <c r="C144" s="464" t="s">
        <v>465</v>
      </c>
      <c r="D144" s="517">
        <v>0</v>
      </c>
      <c r="E144" s="513"/>
    </row>
    <row r="145" spans="2:5" x14ac:dyDescent="0.2">
      <c r="B145" s="457">
        <v>5110012057</v>
      </c>
      <c r="C145" s="464" t="s">
        <v>465</v>
      </c>
      <c r="D145" s="518">
        <v>0</v>
      </c>
      <c r="E145" s="513"/>
    </row>
    <row r="146" spans="2:5" x14ac:dyDescent="0.2">
      <c r="B146" s="457">
        <v>5110012058</v>
      </c>
      <c r="C146" s="464" t="s">
        <v>465</v>
      </c>
      <c r="D146" s="517">
        <v>0</v>
      </c>
      <c r="E146" s="513"/>
    </row>
    <row r="147" spans="2:5" x14ac:dyDescent="0.2">
      <c r="B147" s="457">
        <v>5110012059</v>
      </c>
      <c r="C147" s="464" t="s">
        <v>465</v>
      </c>
      <c r="D147" s="518">
        <v>0</v>
      </c>
      <c r="E147" s="513"/>
    </row>
    <row r="148" spans="2:5" x14ac:dyDescent="0.2">
      <c r="B148" s="457">
        <v>5110012060</v>
      </c>
      <c r="C148" s="464" t="s">
        <v>465</v>
      </c>
      <c r="D148" s="517">
        <v>0</v>
      </c>
      <c r="E148" s="513"/>
    </row>
    <row r="149" spans="2:5" x14ac:dyDescent="0.2">
      <c r="B149" s="457">
        <v>5110012061</v>
      </c>
      <c r="C149" s="464" t="s">
        <v>465</v>
      </c>
      <c r="D149" s="518">
        <v>0</v>
      </c>
      <c r="E149" s="513"/>
    </row>
    <row r="150" spans="2:5" x14ac:dyDescent="0.2">
      <c r="B150" s="457">
        <v>5110012062</v>
      </c>
      <c r="C150" s="464" t="s">
        <v>465</v>
      </c>
      <c r="D150" s="517">
        <v>0</v>
      </c>
      <c r="E150" s="513"/>
    </row>
    <row r="151" spans="2:5" x14ac:dyDescent="0.2">
      <c r="B151" s="457">
        <v>5110012063</v>
      </c>
      <c r="C151" s="464" t="s">
        <v>465</v>
      </c>
      <c r="D151" s="518">
        <v>0</v>
      </c>
      <c r="E151" s="513"/>
    </row>
    <row r="152" spans="2:5" x14ac:dyDescent="0.2">
      <c r="B152" s="457">
        <v>5110012064</v>
      </c>
      <c r="C152" s="464" t="s">
        <v>465</v>
      </c>
      <c r="D152" s="517">
        <v>0</v>
      </c>
      <c r="E152" s="513"/>
    </row>
    <row r="153" spans="2:5" x14ac:dyDescent="0.2">
      <c r="B153" s="457">
        <v>5110012065</v>
      </c>
      <c r="C153" s="464" t="s">
        <v>465</v>
      </c>
      <c r="D153" s="518">
        <v>0</v>
      </c>
      <c r="E153" s="513"/>
    </row>
    <row r="154" spans="2:5" x14ac:dyDescent="0.2">
      <c r="B154" s="457">
        <v>5110012066</v>
      </c>
      <c r="C154" s="464" t="s">
        <v>465</v>
      </c>
      <c r="D154" s="517">
        <v>0</v>
      </c>
      <c r="E154" s="513"/>
    </row>
    <row r="155" spans="2:5" x14ac:dyDescent="0.2">
      <c r="B155" s="457">
        <v>5110012067</v>
      </c>
      <c r="C155" s="464" t="s">
        <v>465</v>
      </c>
      <c r="D155" s="518">
        <v>0</v>
      </c>
      <c r="E155" s="513"/>
    </row>
    <row r="156" spans="2:5" x14ac:dyDescent="0.2">
      <c r="B156" s="457">
        <v>5110012068</v>
      </c>
      <c r="C156" s="464" t="s">
        <v>465</v>
      </c>
      <c r="D156" s="517">
        <v>0</v>
      </c>
      <c r="E156" s="513"/>
    </row>
    <row r="157" spans="2:5" x14ac:dyDescent="0.2">
      <c r="B157" s="457">
        <v>5110012069</v>
      </c>
      <c r="C157" s="464" t="s">
        <v>465</v>
      </c>
      <c r="D157" s="518">
        <v>0</v>
      </c>
      <c r="E157" s="513"/>
    </row>
    <row r="158" spans="2:5" x14ac:dyDescent="0.2">
      <c r="B158" s="457">
        <v>5110012070</v>
      </c>
      <c r="C158" s="464" t="s">
        <v>465</v>
      </c>
      <c r="D158" s="517">
        <v>0</v>
      </c>
      <c r="E158" s="513"/>
    </row>
    <row r="159" spans="2:5" x14ac:dyDescent="0.2">
      <c r="B159" s="457">
        <v>5110012071</v>
      </c>
      <c r="C159" s="464" t="s">
        <v>465</v>
      </c>
      <c r="D159" s="518">
        <v>0</v>
      </c>
      <c r="E159" s="513"/>
    </row>
    <row r="160" spans="2:5" x14ac:dyDescent="0.2">
      <c r="B160" s="457">
        <v>5110012072</v>
      </c>
      <c r="C160" s="464" t="s">
        <v>465</v>
      </c>
      <c r="D160" s="517">
        <v>0</v>
      </c>
      <c r="E160" s="513"/>
    </row>
    <row r="161" spans="2:5" x14ac:dyDescent="0.2">
      <c r="B161" s="457">
        <v>5110012073</v>
      </c>
      <c r="C161" s="464" t="s">
        <v>465</v>
      </c>
      <c r="D161" s="518">
        <v>0</v>
      </c>
      <c r="E161" s="513"/>
    </row>
    <row r="162" spans="2:5" x14ac:dyDescent="0.2">
      <c r="B162" s="457">
        <v>5110012074</v>
      </c>
      <c r="C162" s="464" t="s">
        <v>465</v>
      </c>
      <c r="D162" s="517">
        <v>0</v>
      </c>
      <c r="E162" s="513"/>
    </row>
    <row r="163" spans="2:5" x14ac:dyDescent="0.2">
      <c r="B163" s="457">
        <v>5110012075</v>
      </c>
      <c r="C163" s="464" t="s">
        <v>465</v>
      </c>
      <c r="D163" s="518">
        <v>0</v>
      </c>
      <c r="E163" s="513"/>
    </row>
    <row r="164" spans="2:5" x14ac:dyDescent="0.2">
      <c r="B164" s="457">
        <v>5110012076</v>
      </c>
      <c r="C164" s="464" t="s">
        <v>465</v>
      </c>
      <c r="D164" s="517">
        <v>0</v>
      </c>
      <c r="E164" s="513"/>
    </row>
    <row r="165" spans="2:5" x14ac:dyDescent="0.2">
      <c r="B165" s="457">
        <v>5110012077</v>
      </c>
      <c r="C165" s="464" t="s">
        <v>465</v>
      </c>
      <c r="D165" s="518">
        <v>0</v>
      </c>
      <c r="E165" s="513"/>
    </row>
    <row r="166" spans="2:5" x14ac:dyDescent="0.2">
      <c r="B166" s="457">
        <v>5110012078</v>
      </c>
      <c r="C166" s="464" t="s">
        <v>465</v>
      </c>
      <c r="D166" s="517">
        <v>0</v>
      </c>
      <c r="E166" s="513"/>
    </row>
    <row r="167" spans="2:5" x14ac:dyDescent="0.2">
      <c r="B167" s="457">
        <v>5110012079</v>
      </c>
      <c r="C167" s="464" t="s">
        <v>465</v>
      </c>
      <c r="D167" s="518">
        <v>0</v>
      </c>
      <c r="E167" s="513"/>
    </row>
    <row r="168" spans="2:5" x14ac:dyDescent="0.2">
      <c r="B168" s="457">
        <v>5110012080</v>
      </c>
      <c r="C168" s="464" t="s">
        <v>465</v>
      </c>
      <c r="D168" s="517">
        <v>0</v>
      </c>
      <c r="E168" s="513"/>
    </row>
    <row r="169" spans="2:5" x14ac:dyDescent="0.2">
      <c r="B169" s="457">
        <v>5110012081</v>
      </c>
      <c r="C169" s="464" t="s">
        <v>465</v>
      </c>
      <c r="D169" s="518">
        <v>0</v>
      </c>
      <c r="E169" s="513"/>
    </row>
    <row r="170" spans="2:5" x14ac:dyDescent="0.2">
      <c r="B170" s="457">
        <v>5110012082</v>
      </c>
      <c r="C170" s="464" t="s">
        <v>465</v>
      </c>
      <c r="D170" s="517">
        <v>0</v>
      </c>
      <c r="E170" s="513"/>
    </row>
    <row r="171" spans="2:5" x14ac:dyDescent="0.2">
      <c r="B171" s="457">
        <v>5110012083</v>
      </c>
      <c r="C171" s="464" t="s">
        <v>465</v>
      </c>
      <c r="D171" s="518">
        <v>0</v>
      </c>
      <c r="E171" s="513"/>
    </row>
    <row r="172" spans="2:5" x14ac:dyDescent="0.2">
      <c r="B172" s="457">
        <v>5110012084</v>
      </c>
      <c r="C172" s="464" t="s">
        <v>465</v>
      </c>
      <c r="D172" s="517">
        <v>0</v>
      </c>
      <c r="E172" s="513"/>
    </row>
    <row r="173" spans="2:5" x14ac:dyDescent="0.2">
      <c r="B173" s="457">
        <v>5110012085</v>
      </c>
      <c r="C173" s="464" t="s">
        <v>465</v>
      </c>
      <c r="D173" s="518">
        <v>0</v>
      </c>
      <c r="E173" s="513"/>
    </row>
    <row r="174" spans="2:5" x14ac:dyDescent="0.2">
      <c r="B174" s="457">
        <v>5110012086</v>
      </c>
      <c r="C174" s="464" t="s">
        <v>465</v>
      </c>
      <c r="D174" s="517">
        <v>0</v>
      </c>
      <c r="E174" s="513"/>
    </row>
    <row r="175" spans="2:5" x14ac:dyDescent="0.2">
      <c r="B175" s="457">
        <v>5110012087</v>
      </c>
      <c r="C175" s="464" t="s">
        <v>465</v>
      </c>
      <c r="D175" s="518">
        <v>0</v>
      </c>
      <c r="E175" s="513"/>
    </row>
    <row r="176" spans="2:5" x14ac:dyDescent="0.2">
      <c r="B176" s="457">
        <v>5110012088</v>
      </c>
      <c r="C176" s="464" t="s">
        <v>465</v>
      </c>
      <c r="D176" s="517">
        <v>0</v>
      </c>
      <c r="E176" s="513"/>
    </row>
    <row r="177" spans="2:5" x14ac:dyDescent="0.2">
      <c r="B177" s="457">
        <v>5110012089</v>
      </c>
      <c r="C177" s="464" t="s">
        <v>465</v>
      </c>
      <c r="D177" s="518">
        <v>0</v>
      </c>
      <c r="E177" s="513"/>
    </row>
    <row r="178" spans="2:5" x14ac:dyDescent="0.2">
      <c r="B178" s="457">
        <v>5110012090</v>
      </c>
      <c r="C178" s="464" t="s">
        <v>465</v>
      </c>
      <c r="D178" s="517">
        <v>0</v>
      </c>
      <c r="E178" s="513"/>
    </row>
    <row r="179" spans="2:5" x14ac:dyDescent="0.2">
      <c r="B179" s="457">
        <v>5110012091</v>
      </c>
      <c r="C179" s="464" t="s">
        <v>465</v>
      </c>
      <c r="D179" s="518">
        <v>0</v>
      </c>
      <c r="E179" s="513"/>
    </row>
    <row r="180" spans="2:5" x14ac:dyDescent="0.2">
      <c r="B180" s="457">
        <v>5110012092</v>
      </c>
      <c r="C180" s="464" t="s">
        <v>465</v>
      </c>
      <c r="D180" s="517">
        <v>0</v>
      </c>
      <c r="E180" s="513"/>
    </row>
    <row r="181" spans="2:5" x14ac:dyDescent="0.2">
      <c r="B181" s="457">
        <v>5110012093</v>
      </c>
      <c r="C181" s="464" t="s">
        <v>465</v>
      </c>
      <c r="D181" s="518">
        <v>0</v>
      </c>
      <c r="E181" s="513"/>
    </row>
    <row r="182" spans="2:5" x14ac:dyDescent="0.2">
      <c r="B182" s="457">
        <v>5110012094</v>
      </c>
      <c r="C182" s="464" t="s">
        <v>465</v>
      </c>
      <c r="D182" s="517">
        <v>0</v>
      </c>
      <c r="E182" s="513"/>
    </row>
    <row r="183" spans="2:5" x14ac:dyDescent="0.2">
      <c r="B183" s="457">
        <v>5110012095</v>
      </c>
      <c r="C183" s="464" t="s">
        <v>465</v>
      </c>
      <c r="D183" s="518">
        <v>0</v>
      </c>
      <c r="E183" s="513"/>
    </row>
    <row r="184" spans="2:5" x14ac:dyDescent="0.2">
      <c r="B184" s="457">
        <v>5110012096</v>
      </c>
      <c r="C184" s="464" t="s">
        <v>465</v>
      </c>
      <c r="D184" s="517">
        <v>0</v>
      </c>
      <c r="E184" s="513"/>
    </row>
    <row r="185" spans="2:5" x14ac:dyDescent="0.2">
      <c r="B185" s="457">
        <v>5110012097</v>
      </c>
      <c r="C185" s="464" t="s">
        <v>465</v>
      </c>
      <c r="D185" s="518">
        <v>0</v>
      </c>
      <c r="E185" s="513"/>
    </row>
    <row r="186" spans="2:5" x14ac:dyDescent="0.2">
      <c r="B186" s="457">
        <v>5110012098</v>
      </c>
      <c r="C186" s="464" t="s">
        <v>465</v>
      </c>
      <c r="D186" s="517">
        <v>0</v>
      </c>
      <c r="E186" s="513"/>
    </row>
    <row r="187" spans="2:5" x14ac:dyDescent="0.2">
      <c r="B187" s="457">
        <v>5110012099</v>
      </c>
      <c r="C187" s="464" t="s">
        <v>465</v>
      </c>
      <c r="D187" s="518">
        <v>0</v>
      </c>
      <c r="E187" s="513"/>
    </row>
    <row r="188" spans="2:5" x14ac:dyDescent="0.2">
      <c r="B188" s="457">
        <v>5110012100</v>
      </c>
      <c r="C188" s="464" t="s">
        <v>465</v>
      </c>
      <c r="D188" s="517">
        <v>0</v>
      </c>
      <c r="E188" s="513"/>
    </row>
    <row r="189" spans="2:5" x14ac:dyDescent="0.2">
      <c r="B189" s="457">
        <v>5110012101</v>
      </c>
      <c r="C189" s="464" t="s">
        <v>465</v>
      </c>
      <c r="D189" s="518">
        <v>0</v>
      </c>
      <c r="E189" s="513"/>
    </row>
    <row r="190" spans="2:5" x14ac:dyDescent="0.2">
      <c r="B190" s="457">
        <v>5110012102</v>
      </c>
      <c r="C190" s="464" t="s">
        <v>465</v>
      </c>
      <c r="D190" s="517">
        <v>0</v>
      </c>
      <c r="E190" s="513"/>
    </row>
    <row r="191" spans="2:5" x14ac:dyDescent="0.2">
      <c r="B191" s="457">
        <v>5110012103</v>
      </c>
      <c r="C191" s="464" t="s">
        <v>465</v>
      </c>
      <c r="D191" s="518">
        <v>0</v>
      </c>
      <c r="E191" s="513"/>
    </row>
    <row r="192" spans="2:5" x14ac:dyDescent="0.2">
      <c r="B192" s="457">
        <v>5110012104</v>
      </c>
      <c r="C192" s="464" t="s">
        <v>465</v>
      </c>
      <c r="D192" s="517">
        <v>0</v>
      </c>
      <c r="E192" s="513"/>
    </row>
    <row r="193" spans="2:5" x14ac:dyDescent="0.2">
      <c r="B193" s="457">
        <v>5110012105</v>
      </c>
      <c r="C193" s="464" t="s">
        <v>465</v>
      </c>
      <c r="D193" s="518">
        <v>0</v>
      </c>
      <c r="E193" s="513"/>
    </row>
    <row r="194" spans="2:5" x14ac:dyDescent="0.2">
      <c r="B194" s="457">
        <v>5110012106</v>
      </c>
      <c r="C194" s="464" t="s">
        <v>465</v>
      </c>
      <c r="D194" s="517">
        <v>0</v>
      </c>
      <c r="E194" s="513"/>
    </row>
    <row r="195" spans="2:5" x14ac:dyDescent="0.2">
      <c r="B195" s="457">
        <v>5110012107</v>
      </c>
      <c r="C195" s="464" t="s">
        <v>465</v>
      </c>
      <c r="D195" s="518">
        <v>0</v>
      </c>
      <c r="E195" s="513"/>
    </row>
    <row r="196" spans="2:5" x14ac:dyDescent="0.2">
      <c r="B196" s="457">
        <v>5110012108</v>
      </c>
      <c r="C196" s="464" t="s">
        <v>465</v>
      </c>
      <c r="D196" s="517">
        <v>0</v>
      </c>
      <c r="E196" s="513"/>
    </row>
    <row r="197" spans="2:5" x14ac:dyDescent="0.2">
      <c r="B197" s="457">
        <v>5110012109</v>
      </c>
      <c r="C197" s="464" t="s">
        <v>465</v>
      </c>
      <c r="D197" s="518">
        <v>0</v>
      </c>
      <c r="E197" s="513"/>
    </row>
    <row r="198" spans="2:5" x14ac:dyDescent="0.2">
      <c r="B198" s="457">
        <v>5110012110</v>
      </c>
      <c r="C198" s="464" t="s">
        <v>465</v>
      </c>
      <c r="D198" s="517">
        <v>0</v>
      </c>
      <c r="E198" s="513"/>
    </row>
    <row r="199" spans="2:5" x14ac:dyDescent="0.2">
      <c r="B199" s="457">
        <v>5110012111</v>
      </c>
      <c r="C199" s="464" t="s">
        <v>465</v>
      </c>
      <c r="D199" s="518">
        <v>0</v>
      </c>
      <c r="E199" s="513"/>
    </row>
    <row r="200" spans="2:5" x14ac:dyDescent="0.2">
      <c r="B200" s="457">
        <v>5110012112</v>
      </c>
      <c r="C200" s="464" t="s">
        <v>465</v>
      </c>
      <c r="D200" s="517">
        <v>0</v>
      </c>
      <c r="E200" s="513"/>
    </row>
    <row r="201" spans="2:5" x14ac:dyDescent="0.2">
      <c r="B201" s="457">
        <v>5110012113</v>
      </c>
      <c r="C201" s="464" t="s">
        <v>465</v>
      </c>
      <c r="D201" s="518">
        <v>0</v>
      </c>
      <c r="E201" s="513"/>
    </row>
    <row r="202" spans="2:5" x14ac:dyDescent="0.2">
      <c r="B202" s="457">
        <v>5110012114</v>
      </c>
      <c r="C202" s="464" t="s">
        <v>465</v>
      </c>
      <c r="D202" s="517">
        <v>0</v>
      </c>
      <c r="E202" s="513"/>
    </row>
    <row r="203" spans="2:5" x14ac:dyDescent="0.2">
      <c r="B203" s="457">
        <v>5110012115</v>
      </c>
      <c r="C203" s="464" t="s">
        <v>465</v>
      </c>
      <c r="D203" s="518">
        <v>0</v>
      </c>
      <c r="E203" s="513"/>
    </row>
    <row r="204" spans="2:5" x14ac:dyDescent="0.2">
      <c r="B204" s="457">
        <v>5110012116</v>
      </c>
      <c r="C204" s="464" t="s">
        <v>465</v>
      </c>
      <c r="D204" s="517">
        <v>0</v>
      </c>
      <c r="E204" s="513"/>
    </row>
    <row r="205" spans="2:5" x14ac:dyDescent="0.2">
      <c r="B205" s="457">
        <v>5110012117</v>
      </c>
      <c r="C205" s="464" t="s">
        <v>465</v>
      </c>
      <c r="D205" s="518">
        <v>0</v>
      </c>
      <c r="E205" s="513"/>
    </row>
    <row r="206" spans="2:5" x14ac:dyDescent="0.2">
      <c r="B206" s="457">
        <v>5110012118</v>
      </c>
      <c r="C206" s="464" t="s">
        <v>465</v>
      </c>
      <c r="D206" s="517">
        <v>0</v>
      </c>
      <c r="E206" s="513"/>
    </row>
    <row r="207" spans="2:5" x14ac:dyDescent="0.2">
      <c r="B207" s="457">
        <v>5110012119</v>
      </c>
      <c r="C207" s="464" t="s">
        <v>465</v>
      </c>
      <c r="D207" s="518">
        <v>0</v>
      </c>
      <c r="E207" s="513"/>
    </row>
    <row r="208" spans="2:5" x14ac:dyDescent="0.2">
      <c r="B208" s="457">
        <v>5110012120</v>
      </c>
      <c r="C208" s="464" t="s">
        <v>465</v>
      </c>
      <c r="D208" s="517">
        <v>0</v>
      </c>
      <c r="E208" s="513"/>
    </row>
    <row r="209" spans="2:5" x14ac:dyDescent="0.2">
      <c r="B209" s="457">
        <v>5110012121</v>
      </c>
      <c r="C209" s="464" t="s">
        <v>465</v>
      </c>
      <c r="D209" s="518">
        <v>0</v>
      </c>
      <c r="E209" s="513"/>
    </row>
    <row r="210" spans="2:5" x14ac:dyDescent="0.2">
      <c r="B210" s="457">
        <v>5110012122</v>
      </c>
      <c r="C210" s="464" t="s">
        <v>465</v>
      </c>
      <c r="D210" s="517">
        <v>0</v>
      </c>
      <c r="E210" s="513"/>
    </row>
    <row r="211" spans="2:5" x14ac:dyDescent="0.2">
      <c r="B211" s="457">
        <v>5110012123</v>
      </c>
      <c r="C211" s="464" t="s">
        <v>465</v>
      </c>
      <c r="D211" s="518">
        <v>0</v>
      </c>
      <c r="E211" s="513"/>
    </row>
    <row r="212" spans="2:5" x14ac:dyDescent="0.2">
      <c r="B212" s="457">
        <v>5110012124</v>
      </c>
      <c r="C212" s="464" t="s">
        <v>465</v>
      </c>
      <c r="D212" s="517">
        <v>0</v>
      </c>
      <c r="E212" s="513"/>
    </row>
    <row r="213" spans="2:5" x14ac:dyDescent="0.2">
      <c r="B213" s="457">
        <v>5110012125</v>
      </c>
      <c r="C213" s="464" t="s">
        <v>465</v>
      </c>
      <c r="D213" s="518">
        <v>0</v>
      </c>
      <c r="E213" s="513"/>
    </row>
    <row r="214" spans="2:5" x14ac:dyDescent="0.2">
      <c r="B214" s="457">
        <v>5110012126</v>
      </c>
      <c r="C214" s="464" t="s">
        <v>465</v>
      </c>
      <c r="D214" s="517">
        <v>0</v>
      </c>
      <c r="E214" s="513"/>
    </row>
    <row r="215" spans="2:5" x14ac:dyDescent="0.2">
      <c r="B215" s="457">
        <v>5110012127</v>
      </c>
      <c r="C215" s="464" t="s">
        <v>465</v>
      </c>
      <c r="D215" s="518">
        <v>0</v>
      </c>
      <c r="E215" s="513"/>
    </row>
    <row r="216" spans="2:5" x14ac:dyDescent="0.2">
      <c r="B216" s="457">
        <v>5110012128</v>
      </c>
      <c r="C216" s="464" t="s">
        <v>465</v>
      </c>
      <c r="D216" s="517">
        <v>0</v>
      </c>
      <c r="E216" s="513"/>
    </row>
    <row r="217" spans="2:5" x14ac:dyDescent="0.2">
      <c r="B217" s="457">
        <v>5110012129</v>
      </c>
      <c r="C217" s="464" t="s">
        <v>465</v>
      </c>
      <c r="D217" s="518">
        <v>0</v>
      </c>
      <c r="E217" s="513"/>
    </row>
    <row r="218" spans="2:5" x14ac:dyDescent="0.2">
      <c r="B218" s="457">
        <v>5110012130</v>
      </c>
      <c r="C218" s="464" t="s">
        <v>465</v>
      </c>
      <c r="D218" s="517">
        <v>0</v>
      </c>
      <c r="E218" s="513"/>
    </row>
    <row r="219" spans="2:5" x14ac:dyDescent="0.2">
      <c r="B219" s="457">
        <v>5110012131</v>
      </c>
      <c r="C219" s="464" t="s">
        <v>465</v>
      </c>
      <c r="D219" s="518">
        <v>0</v>
      </c>
      <c r="E219" s="513"/>
    </row>
    <row r="220" spans="2:5" x14ac:dyDescent="0.2">
      <c r="B220" s="457">
        <v>5110012132</v>
      </c>
      <c r="C220" s="464" t="s">
        <v>465</v>
      </c>
      <c r="D220" s="517">
        <v>0</v>
      </c>
      <c r="E220" s="513"/>
    </row>
    <row r="221" spans="2:5" x14ac:dyDescent="0.2">
      <c r="B221" s="457">
        <v>5110012133</v>
      </c>
      <c r="C221" s="464" t="s">
        <v>465</v>
      </c>
      <c r="D221" s="518">
        <v>0</v>
      </c>
      <c r="E221" s="513"/>
    </row>
    <row r="222" spans="2:5" x14ac:dyDescent="0.2">
      <c r="B222" s="457">
        <v>5110012134</v>
      </c>
      <c r="C222" s="464" t="s">
        <v>465</v>
      </c>
      <c r="D222" s="517">
        <v>0</v>
      </c>
      <c r="E222" s="513"/>
    </row>
    <row r="223" spans="2:5" x14ac:dyDescent="0.2">
      <c r="B223" s="457">
        <v>5110012135</v>
      </c>
      <c r="C223" s="464" t="s">
        <v>465</v>
      </c>
      <c r="D223" s="518">
        <v>0</v>
      </c>
      <c r="E223" s="513"/>
    </row>
    <row r="224" spans="2:5" x14ac:dyDescent="0.2">
      <c r="B224" s="457">
        <v>5110012136</v>
      </c>
      <c r="C224" s="464" t="s">
        <v>465</v>
      </c>
      <c r="D224" s="517">
        <v>0</v>
      </c>
      <c r="E224" s="513"/>
    </row>
    <row r="225" spans="2:5" x14ac:dyDescent="0.2">
      <c r="B225" s="457">
        <v>5110012137</v>
      </c>
      <c r="C225" s="464" t="s">
        <v>465</v>
      </c>
      <c r="D225" s="518">
        <v>0</v>
      </c>
      <c r="E225" s="513"/>
    </row>
    <row r="226" spans="2:5" x14ac:dyDescent="0.2">
      <c r="B226" s="457">
        <v>5110012138</v>
      </c>
      <c r="C226" s="464" t="s">
        <v>465</v>
      </c>
      <c r="D226" s="517">
        <v>0</v>
      </c>
      <c r="E226" s="513"/>
    </row>
    <row r="227" spans="2:5" x14ac:dyDescent="0.2">
      <c r="B227" s="457">
        <v>5110012139</v>
      </c>
      <c r="C227" s="464" t="s">
        <v>465</v>
      </c>
      <c r="D227" s="518">
        <v>0</v>
      </c>
      <c r="E227" s="513"/>
    </row>
    <row r="228" spans="2:5" x14ac:dyDescent="0.2">
      <c r="B228" s="457">
        <v>5110012140</v>
      </c>
      <c r="C228" s="464" t="s">
        <v>465</v>
      </c>
      <c r="D228" s="517">
        <v>0</v>
      </c>
      <c r="E228" s="513"/>
    </row>
    <row r="229" spans="2:5" x14ac:dyDescent="0.2">
      <c r="B229" s="457">
        <v>5110012141</v>
      </c>
      <c r="C229" s="464" t="s">
        <v>465</v>
      </c>
      <c r="D229" s="518">
        <v>0</v>
      </c>
      <c r="E229" s="513"/>
    </row>
    <row r="230" spans="2:5" x14ac:dyDescent="0.2">
      <c r="B230" s="457">
        <v>5110012142</v>
      </c>
      <c r="C230" s="464" t="s">
        <v>465</v>
      </c>
      <c r="D230" s="517">
        <v>0</v>
      </c>
      <c r="E230" s="513"/>
    </row>
    <row r="231" spans="2:5" x14ac:dyDescent="0.2">
      <c r="B231" s="457">
        <v>5110012143</v>
      </c>
      <c r="C231" s="464" t="s">
        <v>465</v>
      </c>
      <c r="D231" s="518">
        <v>0</v>
      </c>
      <c r="E231" s="513"/>
    </row>
    <row r="232" spans="2:5" x14ac:dyDescent="0.2">
      <c r="B232" s="457">
        <v>5110012144</v>
      </c>
      <c r="C232" s="464" t="s">
        <v>465</v>
      </c>
      <c r="D232" s="517">
        <v>0</v>
      </c>
      <c r="E232" s="513"/>
    </row>
    <row r="233" spans="2:5" x14ac:dyDescent="0.2">
      <c r="B233" s="457">
        <v>5110012145</v>
      </c>
      <c r="C233" s="464" t="s">
        <v>465</v>
      </c>
      <c r="D233" s="518">
        <v>0</v>
      </c>
      <c r="E233" s="513"/>
    </row>
    <row r="234" spans="2:5" x14ac:dyDescent="0.2">
      <c r="B234" s="457">
        <v>5110012146</v>
      </c>
      <c r="C234" s="464" t="s">
        <v>465</v>
      </c>
      <c r="D234" s="517">
        <v>0</v>
      </c>
      <c r="E234" s="513"/>
    </row>
    <row r="235" spans="2:5" x14ac:dyDescent="0.2">
      <c r="B235" s="457">
        <v>5110012147</v>
      </c>
      <c r="C235" s="464" t="s">
        <v>465</v>
      </c>
      <c r="D235" s="518">
        <v>0</v>
      </c>
      <c r="E235" s="513"/>
    </row>
    <row r="236" spans="2:5" x14ac:dyDescent="0.2">
      <c r="B236" s="457">
        <v>5110012148</v>
      </c>
      <c r="C236" s="464" t="s">
        <v>465</v>
      </c>
      <c r="D236" s="517">
        <v>0</v>
      </c>
      <c r="E236" s="513"/>
    </row>
    <row r="237" spans="2:5" x14ac:dyDescent="0.2">
      <c r="B237" s="457">
        <v>5110012149</v>
      </c>
      <c r="C237" s="464" t="s">
        <v>465</v>
      </c>
      <c r="D237" s="518">
        <v>0</v>
      </c>
      <c r="E237" s="513"/>
    </row>
    <row r="238" spans="2:5" x14ac:dyDescent="0.2">
      <c r="B238" s="457">
        <v>5110012150</v>
      </c>
      <c r="C238" s="464" t="s">
        <v>465</v>
      </c>
      <c r="D238" s="517">
        <v>0</v>
      </c>
      <c r="E238" s="513"/>
    </row>
    <row r="239" spans="2:5" x14ac:dyDescent="0.2">
      <c r="B239" s="457">
        <v>5110012151</v>
      </c>
      <c r="C239" s="464" t="s">
        <v>465</v>
      </c>
      <c r="D239" s="518">
        <v>0</v>
      </c>
      <c r="E239" s="513"/>
    </row>
    <row r="240" spans="2:5" x14ac:dyDescent="0.2">
      <c r="B240" s="457">
        <v>5110012152</v>
      </c>
      <c r="C240" s="464" t="s">
        <v>465</v>
      </c>
      <c r="D240" s="517">
        <v>0</v>
      </c>
      <c r="E240" s="513"/>
    </row>
    <row r="241" spans="2:5" x14ac:dyDescent="0.2">
      <c r="B241" s="457">
        <v>5110012153</v>
      </c>
      <c r="C241" s="464" t="s">
        <v>465</v>
      </c>
      <c r="D241" s="518">
        <v>0</v>
      </c>
      <c r="E241" s="513"/>
    </row>
    <row r="242" spans="2:5" x14ac:dyDescent="0.2">
      <c r="B242" s="457">
        <v>5110012154</v>
      </c>
      <c r="C242" s="464" t="s">
        <v>465</v>
      </c>
      <c r="D242" s="517">
        <v>0</v>
      </c>
      <c r="E242" s="513"/>
    </row>
    <row r="243" spans="2:5" x14ac:dyDescent="0.2">
      <c r="B243" s="457">
        <v>5110012155</v>
      </c>
      <c r="C243" s="464" t="s">
        <v>465</v>
      </c>
      <c r="D243" s="518">
        <v>0</v>
      </c>
      <c r="E243" s="513"/>
    </row>
    <row r="244" spans="2:5" x14ac:dyDescent="0.2">
      <c r="B244" s="457">
        <v>5110012156</v>
      </c>
      <c r="C244" s="464" t="s">
        <v>465</v>
      </c>
      <c r="D244" s="517">
        <v>0</v>
      </c>
      <c r="E244" s="513"/>
    </row>
    <row r="245" spans="2:5" x14ac:dyDescent="0.2">
      <c r="B245" s="457">
        <v>5110012157</v>
      </c>
      <c r="C245" s="464" t="s">
        <v>465</v>
      </c>
      <c r="D245" s="518">
        <v>0</v>
      </c>
      <c r="E245" s="513"/>
    </row>
    <row r="246" spans="2:5" x14ac:dyDescent="0.2">
      <c r="B246" s="457">
        <v>5110012158</v>
      </c>
      <c r="C246" s="464" t="s">
        <v>465</v>
      </c>
      <c r="D246" s="517">
        <v>0</v>
      </c>
      <c r="E246" s="513"/>
    </row>
    <row r="247" spans="2:5" x14ac:dyDescent="0.2">
      <c r="B247" s="457">
        <v>5110012159</v>
      </c>
      <c r="C247" s="464" t="s">
        <v>465</v>
      </c>
      <c r="D247" s="518">
        <v>0</v>
      </c>
      <c r="E247" s="513"/>
    </row>
    <row r="248" spans="2:5" x14ac:dyDescent="0.2">
      <c r="B248" s="457">
        <v>5110012160</v>
      </c>
      <c r="C248" s="464" t="s">
        <v>465</v>
      </c>
      <c r="D248" s="517">
        <v>0</v>
      </c>
      <c r="E248" s="513"/>
    </row>
    <row r="249" spans="2:5" x14ac:dyDescent="0.2">
      <c r="B249" s="457">
        <v>5110012161</v>
      </c>
      <c r="C249" s="464" t="s">
        <v>465</v>
      </c>
      <c r="D249" s="518">
        <v>0</v>
      </c>
      <c r="E249" s="513"/>
    </row>
    <row r="250" spans="2:5" x14ac:dyDescent="0.2">
      <c r="B250" s="457">
        <v>5110012162</v>
      </c>
      <c r="C250" s="464" t="s">
        <v>465</v>
      </c>
      <c r="D250" s="517">
        <v>0</v>
      </c>
      <c r="E250" s="513"/>
    </row>
    <row r="251" spans="2:5" x14ac:dyDescent="0.2">
      <c r="B251" s="457">
        <v>5110012163</v>
      </c>
      <c r="C251" s="464" t="s">
        <v>465</v>
      </c>
      <c r="D251" s="518">
        <v>0</v>
      </c>
      <c r="E251" s="513"/>
    </row>
    <row r="252" spans="2:5" x14ac:dyDescent="0.2">
      <c r="B252" s="457">
        <v>5110012164</v>
      </c>
      <c r="C252" s="464" t="s">
        <v>465</v>
      </c>
      <c r="D252" s="517">
        <v>0</v>
      </c>
      <c r="E252" s="513"/>
    </row>
    <row r="253" spans="2:5" x14ac:dyDescent="0.2">
      <c r="B253" s="457">
        <v>5110012165</v>
      </c>
      <c r="C253" s="464" t="s">
        <v>465</v>
      </c>
      <c r="D253" s="518">
        <v>0</v>
      </c>
      <c r="E253" s="513"/>
    </row>
    <row r="254" spans="2:5" x14ac:dyDescent="0.2">
      <c r="B254" s="457">
        <v>5110012166</v>
      </c>
      <c r="C254" s="464" t="s">
        <v>465</v>
      </c>
      <c r="D254" s="517">
        <v>0</v>
      </c>
      <c r="E254" s="513"/>
    </row>
    <row r="255" spans="2:5" x14ac:dyDescent="0.2">
      <c r="B255" s="457">
        <v>5110012167</v>
      </c>
      <c r="C255" s="464" t="s">
        <v>465</v>
      </c>
      <c r="D255" s="518">
        <v>0</v>
      </c>
      <c r="E255" s="513"/>
    </row>
    <row r="256" spans="2:5" x14ac:dyDescent="0.2">
      <c r="B256" s="457">
        <v>5110012168</v>
      </c>
      <c r="C256" s="464" t="s">
        <v>465</v>
      </c>
      <c r="D256" s="517">
        <v>0</v>
      </c>
      <c r="E256" s="513"/>
    </row>
    <row r="257" spans="2:5" x14ac:dyDescent="0.2">
      <c r="B257" s="457">
        <v>5110012169</v>
      </c>
      <c r="C257" s="464" t="s">
        <v>465</v>
      </c>
      <c r="D257" s="518">
        <v>0</v>
      </c>
      <c r="E257" s="513"/>
    </row>
    <row r="258" spans="2:5" x14ac:dyDescent="0.2">
      <c r="B258" s="457">
        <v>5110012170</v>
      </c>
      <c r="C258" s="464" t="s">
        <v>465</v>
      </c>
      <c r="D258" s="517">
        <v>0</v>
      </c>
      <c r="E258" s="513"/>
    </row>
    <row r="259" spans="2:5" x14ac:dyDescent="0.2">
      <c r="B259" s="457">
        <v>5110012171</v>
      </c>
      <c r="C259" s="464" t="s">
        <v>465</v>
      </c>
      <c r="D259" s="518">
        <v>0</v>
      </c>
      <c r="E259" s="513"/>
    </row>
    <row r="260" spans="2:5" x14ac:dyDescent="0.2">
      <c r="B260" s="457">
        <v>5110012172</v>
      </c>
      <c r="C260" s="464" t="s">
        <v>465</v>
      </c>
      <c r="D260" s="517">
        <v>0</v>
      </c>
      <c r="E260" s="513"/>
    </row>
    <row r="261" spans="2:5" x14ac:dyDescent="0.2">
      <c r="B261" s="457">
        <v>5110012173</v>
      </c>
      <c r="C261" s="464" t="s">
        <v>465</v>
      </c>
      <c r="D261" s="518">
        <v>0</v>
      </c>
      <c r="E261" s="513"/>
    </row>
    <row r="262" spans="2:5" x14ac:dyDescent="0.2">
      <c r="B262" s="457">
        <v>5110012174</v>
      </c>
      <c r="C262" s="464" t="s">
        <v>465</v>
      </c>
      <c r="D262" s="517">
        <v>0</v>
      </c>
      <c r="E262" s="513"/>
    </row>
    <row r="263" spans="2:5" x14ac:dyDescent="0.2">
      <c r="B263" s="457">
        <v>5110012175</v>
      </c>
      <c r="C263" s="464" t="s">
        <v>465</v>
      </c>
      <c r="D263" s="518">
        <v>0</v>
      </c>
      <c r="E263" s="513"/>
    </row>
    <row r="264" spans="2:5" x14ac:dyDescent="0.2">
      <c r="B264" s="457">
        <v>5110012176</v>
      </c>
      <c r="C264" s="464" t="s">
        <v>465</v>
      </c>
      <c r="D264" s="517">
        <v>0</v>
      </c>
      <c r="E264" s="513"/>
    </row>
    <row r="265" spans="2:5" x14ac:dyDescent="0.2">
      <c r="B265" s="457">
        <v>5110012177</v>
      </c>
      <c r="C265" s="464" t="s">
        <v>465</v>
      </c>
      <c r="D265" s="518">
        <v>0</v>
      </c>
      <c r="E265" s="513"/>
    </row>
    <row r="266" spans="2:5" x14ac:dyDescent="0.2">
      <c r="B266" s="457">
        <v>5110012178</v>
      </c>
      <c r="C266" s="464" t="s">
        <v>465</v>
      </c>
      <c r="D266" s="517">
        <v>0</v>
      </c>
      <c r="E266" s="513"/>
    </row>
    <row r="267" spans="2:5" x14ac:dyDescent="0.2">
      <c r="B267" s="458">
        <v>5110013001</v>
      </c>
      <c r="C267" s="460" t="s">
        <v>466</v>
      </c>
      <c r="D267" s="509">
        <v>0</v>
      </c>
      <c r="E267" s="513"/>
    </row>
    <row r="268" spans="2:5" x14ac:dyDescent="0.2">
      <c r="B268" s="458">
        <v>5110013002</v>
      </c>
      <c r="C268" s="460" t="s">
        <v>466</v>
      </c>
      <c r="D268" s="515">
        <v>0</v>
      </c>
      <c r="E268" s="513"/>
    </row>
    <row r="269" spans="2:5" x14ac:dyDescent="0.2">
      <c r="B269" s="458">
        <v>5110013003</v>
      </c>
      <c r="C269" s="460" t="s">
        <v>466</v>
      </c>
      <c r="D269" s="509">
        <v>0</v>
      </c>
      <c r="E269" s="513"/>
    </row>
    <row r="270" spans="2:5" x14ac:dyDescent="0.2">
      <c r="B270" s="458">
        <v>5110013004</v>
      </c>
      <c r="C270" s="460" t="s">
        <v>466</v>
      </c>
      <c r="D270" s="515">
        <v>0</v>
      </c>
      <c r="E270" s="513"/>
    </row>
    <row r="271" spans="2:5" x14ac:dyDescent="0.2">
      <c r="B271" s="458">
        <v>5110013005</v>
      </c>
      <c r="C271" s="460" t="s">
        <v>466</v>
      </c>
      <c r="D271" s="509">
        <v>0</v>
      </c>
      <c r="E271" s="513"/>
    </row>
    <row r="272" spans="2:5" x14ac:dyDescent="0.2">
      <c r="B272" s="458">
        <v>5110013006</v>
      </c>
      <c r="C272" s="460" t="s">
        <v>466</v>
      </c>
      <c r="D272" s="515">
        <v>0</v>
      </c>
      <c r="E272" s="513"/>
    </row>
    <row r="273" spans="2:5" x14ac:dyDescent="0.2">
      <c r="B273" s="458">
        <v>5110013007</v>
      </c>
      <c r="C273" s="460" t="s">
        <v>466</v>
      </c>
      <c r="D273" s="509">
        <v>0</v>
      </c>
      <c r="E273" s="513"/>
    </row>
    <row r="274" spans="2:5" x14ac:dyDescent="0.2">
      <c r="B274" s="458">
        <v>5110013008</v>
      </c>
      <c r="C274" s="460" t="s">
        <v>466</v>
      </c>
      <c r="D274" s="515">
        <v>0</v>
      </c>
      <c r="E274" s="513"/>
    </row>
    <row r="275" spans="2:5" x14ac:dyDescent="0.2">
      <c r="B275" s="458">
        <v>5110013009</v>
      </c>
      <c r="C275" s="460" t="s">
        <v>466</v>
      </c>
      <c r="D275" s="509">
        <v>0</v>
      </c>
      <c r="E275" s="513"/>
    </row>
    <row r="276" spans="2:5" x14ac:dyDescent="0.2">
      <c r="B276" s="458">
        <v>5110013010</v>
      </c>
      <c r="C276" s="460" t="s">
        <v>466</v>
      </c>
      <c r="D276" s="515">
        <v>0</v>
      </c>
      <c r="E276" s="513"/>
    </row>
    <row r="277" spans="2:5" x14ac:dyDescent="0.2">
      <c r="B277" s="458">
        <v>5110013011</v>
      </c>
      <c r="C277" s="460" t="s">
        <v>466</v>
      </c>
      <c r="D277" s="509">
        <v>0</v>
      </c>
      <c r="E277" s="513"/>
    </row>
    <row r="278" spans="2:5" x14ac:dyDescent="0.2">
      <c r="B278" s="458">
        <v>5110013012</v>
      </c>
      <c r="C278" s="460" t="s">
        <v>466</v>
      </c>
      <c r="D278" s="515">
        <v>0</v>
      </c>
      <c r="E278" s="513"/>
    </row>
    <row r="279" spans="2:5" x14ac:dyDescent="0.2">
      <c r="B279" s="458">
        <v>5110013013</v>
      </c>
      <c r="C279" s="460" t="s">
        <v>466</v>
      </c>
      <c r="D279" s="509">
        <v>0</v>
      </c>
      <c r="E279" s="513"/>
    </row>
    <row r="280" spans="2:5" x14ac:dyDescent="0.2">
      <c r="B280" s="458">
        <v>5110013014</v>
      </c>
      <c r="C280" s="460" t="s">
        <v>466</v>
      </c>
      <c r="D280" s="515">
        <v>0</v>
      </c>
      <c r="E280" s="513"/>
    </row>
    <row r="281" spans="2:5" x14ac:dyDescent="0.2">
      <c r="B281" s="458">
        <v>5110013015</v>
      </c>
      <c r="C281" s="460" t="s">
        <v>466</v>
      </c>
      <c r="D281" s="509">
        <v>0</v>
      </c>
      <c r="E281" s="513"/>
    </row>
    <row r="282" spans="2:5" x14ac:dyDescent="0.2">
      <c r="B282" s="458">
        <v>5110013016</v>
      </c>
      <c r="C282" s="460" t="s">
        <v>466</v>
      </c>
      <c r="D282" s="515">
        <v>0</v>
      </c>
      <c r="E282" s="513"/>
    </row>
    <row r="283" spans="2:5" x14ac:dyDescent="0.2">
      <c r="B283" s="458">
        <v>5110013017</v>
      </c>
      <c r="C283" s="460" t="s">
        <v>466</v>
      </c>
      <c r="D283" s="509">
        <v>0</v>
      </c>
      <c r="E283" s="513"/>
    </row>
    <row r="284" spans="2:5" x14ac:dyDescent="0.2">
      <c r="B284" s="458">
        <v>5110013018</v>
      </c>
      <c r="C284" s="460" t="s">
        <v>466</v>
      </c>
      <c r="D284" s="515">
        <v>0</v>
      </c>
      <c r="E284" s="513"/>
    </row>
    <row r="285" spans="2:5" x14ac:dyDescent="0.2">
      <c r="B285" s="458">
        <v>5110013019</v>
      </c>
      <c r="C285" s="460" t="s">
        <v>466</v>
      </c>
      <c r="D285" s="509">
        <v>0</v>
      </c>
      <c r="E285" s="513"/>
    </row>
    <row r="286" spans="2:5" x14ac:dyDescent="0.2">
      <c r="B286" s="458">
        <v>5110013020</v>
      </c>
      <c r="C286" s="460" t="s">
        <v>466</v>
      </c>
      <c r="D286" s="515">
        <v>0</v>
      </c>
      <c r="E286" s="513"/>
    </row>
    <row r="287" spans="2:5" x14ac:dyDescent="0.2">
      <c r="B287" s="458">
        <v>5110013021</v>
      </c>
      <c r="C287" s="460" t="s">
        <v>466</v>
      </c>
      <c r="D287" s="509">
        <v>0</v>
      </c>
      <c r="E287" s="513"/>
    </row>
    <row r="288" spans="2:5" x14ac:dyDescent="0.2">
      <c r="B288" s="458">
        <v>5110013022</v>
      </c>
      <c r="C288" s="460" t="s">
        <v>466</v>
      </c>
      <c r="D288" s="515">
        <v>0</v>
      </c>
      <c r="E288" s="513"/>
    </row>
    <row r="289" spans="2:5" x14ac:dyDescent="0.2">
      <c r="B289" s="458">
        <v>5110013023</v>
      </c>
      <c r="C289" s="460" t="s">
        <v>466</v>
      </c>
      <c r="D289" s="509">
        <v>0</v>
      </c>
      <c r="E289" s="513"/>
    </row>
    <row r="290" spans="2:5" x14ac:dyDescent="0.2">
      <c r="B290" s="458">
        <v>5110013024</v>
      </c>
      <c r="C290" s="460" t="s">
        <v>466</v>
      </c>
      <c r="D290" s="515">
        <v>0</v>
      </c>
      <c r="E290" s="513"/>
    </row>
    <row r="291" spans="2:5" x14ac:dyDescent="0.2">
      <c r="B291" s="458">
        <v>5110013025</v>
      </c>
      <c r="C291" s="460" t="s">
        <v>466</v>
      </c>
      <c r="D291" s="509">
        <v>0</v>
      </c>
      <c r="E291" s="513"/>
    </row>
    <row r="292" spans="2:5" x14ac:dyDescent="0.2">
      <c r="B292" s="458">
        <v>5110013026</v>
      </c>
      <c r="C292" s="460" t="s">
        <v>466</v>
      </c>
      <c r="D292" s="515">
        <v>0</v>
      </c>
      <c r="E292" s="513"/>
    </row>
    <row r="293" spans="2:5" x14ac:dyDescent="0.2">
      <c r="B293" s="458">
        <v>5110013027</v>
      </c>
      <c r="C293" s="460" t="s">
        <v>466</v>
      </c>
      <c r="D293" s="509">
        <v>0</v>
      </c>
      <c r="E293" s="513"/>
    </row>
    <row r="294" spans="2:5" x14ac:dyDescent="0.2">
      <c r="B294" s="458">
        <v>5110013028</v>
      </c>
      <c r="C294" s="460" t="s">
        <v>466</v>
      </c>
      <c r="D294" s="515">
        <v>0</v>
      </c>
      <c r="E294" s="513"/>
    </row>
    <row r="295" spans="2:5" x14ac:dyDescent="0.2">
      <c r="B295" s="458">
        <v>5110013029</v>
      </c>
      <c r="C295" s="460" t="s">
        <v>466</v>
      </c>
      <c r="D295" s="509">
        <v>0</v>
      </c>
      <c r="E295" s="513"/>
    </row>
    <row r="296" spans="2:5" x14ac:dyDescent="0.2">
      <c r="B296" s="458">
        <v>5110013030</v>
      </c>
      <c r="C296" s="460" t="s">
        <v>466</v>
      </c>
      <c r="D296" s="515">
        <v>0</v>
      </c>
      <c r="E296" s="513"/>
    </row>
    <row r="297" spans="2:5" x14ac:dyDescent="0.2">
      <c r="B297" s="458">
        <v>5110013031</v>
      </c>
      <c r="C297" s="460" t="s">
        <v>466</v>
      </c>
      <c r="D297" s="509">
        <v>0</v>
      </c>
      <c r="E297" s="513"/>
    </row>
    <row r="298" spans="2:5" x14ac:dyDescent="0.2">
      <c r="B298" s="458">
        <v>5110013032</v>
      </c>
      <c r="C298" s="460" t="s">
        <v>466</v>
      </c>
      <c r="D298" s="515">
        <v>0</v>
      </c>
      <c r="E298" s="513"/>
    </row>
    <row r="299" spans="2:5" x14ac:dyDescent="0.2">
      <c r="B299" s="458">
        <v>5110013033</v>
      </c>
      <c r="C299" s="460" t="s">
        <v>466</v>
      </c>
      <c r="D299" s="509">
        <v>0</v>
      </c>
      <c r="E299" s="513"/>
    </row>
    <row r="300" spans="2:5" x14ac:dyDescent="0.2">
      <c r="B300" s="458">
        <v>5110013034</v>
      </c>
      <c r="C300" s="460" t="s">
        <v>466</v>
      </c>
      <c r="D300" s="515">
        <v>0</v>
      </c>
      <c r="E300" s="513"/>
    </row>
    <row r="301" spans="2:5" x14ac:dyDescent="0.2">
      <c r="B301" s="458">
        <v>5110013035</v>
      </c>
      <c r="C301" s="460" t="s">
        <v>466</v>
      </c>
      <c r="D301" s="509">
        <v>0</v>
      </c>
      <c r="E301" s="513"/>
    </row>
    <row r="302" spans="2:5" x14ac:dyDescent="0.2">
      <c r="B302" s="458">
        <v>5110013036</v>
      </c>
      <c r="C302" s="460" t="s">
        <v>466</v>
      </c>
      <c r="D302" s="515">
        <v>0</v>
      </c>
      <c r="E302" s="513"/>
    </row>
    <row r="303" spans="2:5" x14ac:dyDescent="0.2">
      <c r="B303" s="458">
        <v>5110013037</v>
      </c>
      <c r="C303" s="460" t="s">
        <v>466</v>
      </c>
      <c r="D303" s="509">
        <v>0</v>
      </c>
      <c r="E303" s="513"/>
    </row>
    <row r="304" spans="2:5" x14ac:dyDescent="0.2">
      <c r="B304" s="458">
        <v>5110013038</v>
      </c>
      <c r="C304" s="460" t="s">
        <v>466</v>
      </c>
      <c r="D304" s="515">
        <v>0</v>
      </c>
      <c r="E304" s="513"/>
    </row>
    <row r="305" spans="2:5" x14ac:dyDescent="0.2">
      <c r="B305" s="458">
        <v>5110013039</v>
      </c>
      <c r="C305" s="460" t="s">
        <v>466</v>
      </c>
      <c r="D305" s="509">
        <v>0</v>
      </c>
      <c r="E305" s="513"/>
    </row>
    <row r="306" spans="2:5" x14ac:dyDescent="0.2">
      <c r="B306" s="458">
        <v>5110013040</v>
      </c>
      <c r="C306" s="460" t="s">
        <v>466</v>
      </c>
      <c r="D306" s="515">
        <v>0</v>
      </c>
      <c r="E306" s="513"/>
    </row>
    <row r="307" spans="2:5" x14ac:dyDescent="0.2">
      <c r="B307" s="458">
        <v>5110013041</v>
      </c>
      <c r="C307" s="460" t="s">
        <v>466</v>
      </c>
      <c r="D307" s="509">
        <v>0</v>
      </c>
      <c r="E307" s="513"/>
    </row>
    <row r="308" spans="2:5" x14ac:dyDescent="0.2">
      <c r="B308" s="458">
        <v>5110013042</v>
      </c>
      <c r="C308" s="460" t="s">
        <v>466</v>
      </c>
      <c r="D308" s="515">
        <v>0</v>
      </c>
      <c r="E308" s="513"/>
    </row>
    <row r="309" spans="2:5" x14ac:dyDescent="0.2">
      <c r="B309" s="458">
        <v>5110013043</v>
      </c>
      <c r="C309" s="460" t="s">
        <v>466</v>
      </c>
      <c r="D309" s="509">
        <v>0</v>
      </c>
      <c r="E309" s="513"/>
    </row>
    <row r="310" spans="2:5" x14ac:dyDescent="0.2">
      <c r="B310" s="458">
        <v>5110013044</v>
      </c>
      <c r="C310" s="460" t="s">
        <v>466</v>
      </c>
      <c r="D310" s="515">
        <v>0</v>
      </c>
      <c r="E310" s="513"/>
    </row>
    <row r="311" spans="2:5" x14ac:dyDescent="0.2">
      <c r="B311" s="458">
        <v>5110013045</v>
      </c>
      <c r="C311" s="460" t="s">
        <v>466</v>
      </c>
      <c r="D311" s="509">
        <v>0</v>
      </c>
      <c r="E311" s="513"/>
    </row>
    <row r="312" spans="2:5" x14ac:dyDescent="0.2">
      <c r="B312" s="458">
        <v>5110013046</v>
      </c>
      <c r="C312" s="460" t="s">
        <v>466</v>
      </c>
      <c r="D312" s="515">
        <v>0</v>
      </c>
      <c r="E312" s="513"/>
    </row>
    <row r="313" spans="2:5" x14ac:dyDescent="0.2">
      <c r="B313" s="458">
        <v>5110013047</v>
      </c>
      <c r="C313" s="460" t="s">
        <v>466</v>
      </c>
      <c r="D313" s="509">
        <v>0</v>
      </c>
      <c r="E313" s="513"/>
    </row>
    <row r="314" spans="2:5" x14ac:dyDescent="0.2">
      <c r="B314" s="458">
        <v>5110013048</v>
      </c>
      <c r="C314" s="460" t="s">
        <v>466</v>
      </c>
      <c r="D314" s="515">
        <v>0</v>
      </c>
      <c r="E314" s="513"/>
    </row>
    <row r="315" spans="2:5" x14ac:dyDescent="0.2">
      <c r="B315" s="458">
        <v>5110013049</v>
      </c>
      <c r="C315" s="460" t="s">
        <v>466</v>
      </c>
      <c r="D315" s="509">
        <v>0</v>
      </c>
      <c r="E315" s="513"/>
    </row>
    <row r="316" spans="2:5" x14ac:dyDescent="0.2">
      <c r="B316" s="458">
        <v>5110013050</v>
      </c>
      <c r="C316" s="460" t="s">
        <v>466</v>
      </c>
      <c r="D316" s="515">
        <v>0</v>
      </c>
      <c r="E316" s="513"/>
    </row>
    <row r="317" spans="2:5" x14ac:dyDescent="0.2">
      <c r="B317" s="458">
        <v>5110013051</v>
      </c>
      <c r="C317" s="460" t="s">
        <v>466</v>
      </c>
      <c r="D317" s="509">
        <v>0</v>
      </c>
      <c r="E317" s="513"/>
    </row>
    <row r="318" spans="2:5" x14ac:dyDescent="0.2">
      <c r="B318" s="458">
        <v>5110013052</v>
      </c>
      <c r="C318" s="460" t="s">
        <v>466</v>
      </c>
      <c r="D318" s="515">
        <v>0</v>
      </c>
      <c r="E318" s="513"/>
    </row>
    <row r="319" spans="2:5" x14ac:dyDescent="0.2">
      <c r="B319" s="458">
        <v>5110013053</v>
      </c>
      <c r="C319" s="460" t="s">
        <v>466</v>
      </c>
      <c r="D319" s="509">
        <v>0</v>
      </c>
      <c r="E319" s="513"/>
    </row>
    <row r="320" spans="2:5" x14ac:dyDescent="0.2">
      <c r="B320" s="458">
        <v>5110013054</v>
      </c>
      <c r="C320" s="460" t="s">
        <v>466</v>
      </c>
      <c r="D320" s="515">
        <v>0</v>
      </c>
      <c r="E320" s="513"/>
    </row>
    <row r="321" spans="2:5" x14ac:dyDescent="0.2">
      <c r="B321" s="458">
        <v>5110013055</v>
      </c>
      <c r="C321" s="460" t="s">
        <v>466</v>
      </c>
      <c r="D321" s="509">
        <v>0</v>
      </c>
      <c r="E321" s="513"/>
    </row>
    <row r="322" spans="2:5" x14ac:dyDescent="0.2">
      <c r="B322" s="458">
        <v>5110013056</v>
      </c>
      <c r="C322" s="460" t="s">
        <v>466</v>
      </c>
      <c r="D322" s="515">
        <v>0</v>
      </c>
      <c r="E322" s="513"/>
    </row>
    <row r="323" spans="2:5" x14ac:dyDescent="0.2">
      <c r="B323" s="458">
        <v>5110013057</v>
      </c>
      <c r="C323" s="460" t="s">
        <v>466</v>
      </c>
      <c r="D323" s="509">
        <v>0</v>
      </c>
      <c r="E323" s="513"/>
    </row>
    <row r="324" spans="2:5" x14ac:dyDescent="0.2">
      <c r="B324" s="458">
        <v>5110013058</v>
      </c>
      <c r="C324" s="460" t="s">
        <v>466</v>
      </c>
      <c r="D324" s="515">
        <v>0</v>
      </c>
      <c r="E324" s="513"/>
    </row>
    <row r="325" spans="2:5" x14ac:dyDescent="0.2">
      <c r="B325" s="458">
        <v>5110013059</v>
      </c>
      <c r="C325" s="460" t="s">
        <v>466</v>
      </c>
      <c r="D325" s="509">
        <v>0</v>
      </c>
      <c r="E325" s="513"/>
    </row>
    <row r="326" spans="2:5" x14ac:dyDescent="0.2">
      <c r="B326" s="458">
        <v>5110013060</v>
      </c>
      <c r="C326" s="460" t="s">
        <v>466</v>
      </c>
      <c r="D326" s="515">
        <v>0</v>
      </c>
      <c r="E326" s="513"/>
    </row>
    <row r="327" spans="2:5" x14ac:dyDescent="0.2">
      <c r="B327" s="458">
        <v>5110013061</v>
      </c>
      <c r="C327" s="460" t="s">
        <v>466</v>
      </c>
      <c r="D327" s="509">
        <v>0</v>
      </c>
      <c r="E327" s="513"/>
    </row>
    <row r="328" spans="2:5" x14ac:dyDescent="0.2">
      <c r="B328" s="458">
        <v>5110013062</v>
      </c>
      <c r="C328" s="460" t="s">
        <v>466</v>
      </c>
      <c r="D328" s="515">
        <v>0</v>
      </c>
      <c r="E328" s="513"/>
    </row>
    <row r="329" spans="2:5" x14ac:dyDescent="0.2">
      <c r="B329" s="458">
        <v>5110013063</v>
      </c>
      <c r="C329" s="460" t="s">
        <v>466</v>
      </c>
      <c r="D329" s="509">
        <v>0</v>
      </c>
      <c r="E329" s="513"/>
    </row>
    <row r="330" spans="2:5" x14ac:dyDescent="0.2">
      <c r="B330" s="458">
        <v>5110013064</v>
      </c>
      <c r="C330" s="460" t="s">
        <v>466</v>
      </c>
      <c r="D330" s="515">
        <v>0</v>
      </c>
      <c r="E330" s="513"/>
    </row>
    <row r="331" spans="2:5" x14ac:dyDescent="0.2">
      <c r="B331" s="458">
        <v>5110013065</v>
      </c>
      <c r="C331" s="460" t="s">
        <v>466</v>
      </c>
      <c r="D331" s="509">
        <v>0</v>
      </c>
      <c r="E331" s="513"/>
    </row>
    <row r="332" spans="2:5" x14ac:dyDescent="0.2">
      <c r="B332" s="458">
        <v>5110013066</v>
      </c>
      <c r="C332" s="460" t="s">
        <v>466</v>
      </c>
      <c r="D332" s="515">
        <v>0</v>
      </c>
      <c r="E332" s="513"/>
    </row>
    <row r="333" spans="2:5" x14ac:dyDescent="0.2">
      <c r="B333" s="458">
        <v>5110013067</v>
      </c>
      <c r="C333" s="460" t="s">
        <v>466</v>
      </c>
      <c r="D333" s="509">
        <v>0</v>
      </c>
      <c r="E333" s="513"/>
    </row>
    <row r="334" spans="2:5" x14ac:dyDescent="0.2">
      <c r="B334" s="458">
        <v>5110013068</v>
      </c>
      <c r="C334" s="460" t="s">
        <v>466</v>
      </c>
      <c r="D334" s="515">
        <v>0</v>
      </c>
      <c r="E334" s="513"/>
    </row>
    <row r="335" spans="2:5" x14ac:dyDescent="0.2">
      <c r="B335" s="458">
        <v>5110013069</v>
      </c>
      <c r="C335" s="460" t="s">
        <v>466</v>
      </c>
      <c r="D335" s="509">
        <v>0</v>
      </c>
      <c r="E335" s="513"/>
    </row>
    <row r="336" spans="2:5" x14ac:dyDescent="0.2">
      <c r="B336" s="458">
        <v>5110013070</v>
      </c>
      <c r="C336" s="460" t="s">
        <v>466</v>
      </c>
      <c r="D336" s="515">
        <v>0</v>
      </c>
      <c r="E336" s="513"/>
    </row>
    <row r="337" spans="2:5" x14ac:dyDescent="0.2">
      <c r="B337" s="458">
        <v>5110013071</v>
      </c>
      <c r="C337" s="460" t="s">
        <v>466</v>
      </c>
      <c r="D337" s="509">
        <v>0</v>
      </c>
      <c r="E337" s="513"/>
    </row>
    <row r="338" spans="2:5" x14ac:dyDescent="0.2">
      <c r="B338" s="458">
        <v>5110013072</v>
      </c>
      <c r="C338" s="460" t="s">
        <v>466</v>
      </c>
      <c r="D338" s="515">
        <v>0</v>
      </c>
      <c r="E338" s="513"/>
    </row>
    <row r="339" spans="2:5" x14ac:dyDescent="0.2">
      <c r="B339" s="458">
        <v>5110013073</v>
      </c>
      <c r="C339" s="460" t="s">
        <v>466</v>
      </c>
      <c r="D339" s="509">
        <v>0</v>
      </c>
      <c r="E339" s="513"/>
    </row>
    <row r="340" spans="2:5" x14ac:dyDescent="0.2">
      <c r="B340" s="458">
        <v>5110013074</v>
      </c>
      <c r="C340" s="460" t="s">
        <v>466</v>
      </c>
      <c r="D340" s="515">
        <v>0</v>
      </c>
      <c r="E340" s="513"/>
    </row>
    <row r="341" spans="2:5" x14ac:dyDescent="0.2">
      <c r="B341" s="458">
        <v>5110013075</v>
      </c>
      <c r="C341" s="460" t="s">
        <v>466</v>
      </c>
      <c r="D341" s="509">
        <v>0</v>
      </c>
      <c r="E341" s="513"/>
    </row>
    <row r="342" spans="2:5" x14ac:dyDescent="0.2">
      <c r="B342" s="458">
        <v>5110013076</v>
      </c>
      <c r="C342" s="460" t="s">
        <v>466</v>
      </c>
      <c r="D342" s="515">
        <v>0</v>
      </c>
      <c r="E342" s="513"/>
    </row>
    <row r="343" spans="2:5" x14ac:dyDescent="0.2">
      <c r="B343" s="458">
        <v>5110013077</v>
      </c>
      <c r="C343" s="460" t="s">
        <v>466</v>
      </c>
      <c r="D343" s="509">
        <v>0</v>
      </c>
      <c r="E343" s="513"/>
    </row>
    <row r="344" spans="2:5" x14ac:dyDescent="0.2">
      <c r="B344" s="458">
        <v>5110013078</v>
      </c>
      <c r="C344" s="460" t="s">
        <v>466</v>
      </c>
      <c r="D344" s="515">
        <v>0</v>
      </c>
      <c r="E344" s="513"/>
    </row>
    <row r="345" spans="2:5" x14ac:dyDescent="0.2">
      <c r="B345" s="458">
        <v>5110013079</v>
      </c>
      <c r="C345" s="460" t="s">
        <v>466</v>
      </c>
      <c r="D345" s="509">
        <v>0</v>
      </c>
      <c r="E345" s="513"/>
    </row>
    <row r="346" spans="2:5" x14ac:dyDescent="0.2">
      <c r="B346" s="458">
        <v>5110013080</v>
      </c>
      <c r="C346" s="460" t="s">
        <v>466</v>
      </c>
      <c r="D346" s="515">
        <v>0</v>
      </c>
      <c r="E346" s="513"/>
    </row>
    <row r="347" spans="2:5" x14ac:dyDescent="0.2">
      <c r="B347" s="458">
        <v>5110013081</v>
      </c>
      <c r="C347" s="460" t="s">
        <v>466</v>
      </c>
      <c r="D347" s="509">
        <v>0</v>
      </c>
      <c r="E347" s="513"/>
    </row>
    <row r="348" spans="2:5" x14ac:dyDescent="0.2">
      <c r="B348" s="458">
        <v>5110013082</v>
      </c>
      <c r="C348" s="460" t="s">
        <v>466</v>
      </c>
      <c r="D348" s="515">
        <v>0</v>
      </c>
      <c r="E348" s="513"/>
    </row>
    <row r="349" spans="2:5" x14ac:dyDescent="0.2">
      <c r="B349" s="458">
        <v>5110013083</v>
      </c>
      <c r="C349" s="460" t="s">
        <v>466</v>
      </c>
      <c r="D349" s="509">
        <v>0</v>
      </c>
      <c r="E349" s="513"/>
    </row>
    <row r="350" spans="2:5" x14ac:dyDescent="0.2">
      <c r="B350" s="458">
        <v>5110013084</v>
      </c>
      <c r="C350" s="460" t="s">
        <v>466</v>
      </c>
      <c r="D350" s="515">
        <v>0</v>
      </c>
      <c r="E350" s="513"/>
    </row>
    <row r="351" spans="2:5" x14ac:dyDescent="0.2">
      <c r="B351" s="458">
        <v>5110013085</v>
      </c>
      <c r="C351" s="460" t="s">
        <v>466</v>
      </c>
      <c r="D351" s="509">
        <v>0</v>
      </c>
      <c r="E351" s="513"/>
    </row>
    <row r="352" spans="2:5" x14ac:dyDescent="0.2">
      <c r="B352" s="458">
        <v>5110013086</v>
      </c>
      <c r="C352" s="460" t="s">
        <v>466</v>
      </c>
      <c r="D352" s="515">
        <v>0</v>
      </c>
      <c r="E352" s="513"/>
    </row>
    <row r="353" spans="2:5" x14ac:dyDescent="0.2">
      <c r="B353" s="458">
        <v>5110013087</v>
      </c>
      <c r="C353" s="460" t="s">
        <v>466</v>
      </c>
      <c r="D353" s="509">
        <v>0</v>
      </c>
      <c r="E353" s="513"/>
    </row>
    <row r="354" spans="2:5" x14ac:dyDescent="0.2">
      <c r="B354" s="458">
        <v>5110013088</v>
      </c>
      <c r="C354" s="460" t="s">
        <v>466</v>
      </c>
      <c r="D354" s="515">
        <v>0</v>
      </c>
      <c r="E354" s="513"/>
    </row>
    <row r="355" spans="2:5" x14ac:dyDescent="0.2">
      <c r="B355" s="458">
        <v>5110013089</v>
      </c>
      <c r="C355" s="460" t="s">
        <v>466</v>
      </c>
      <c r="D355" s="509">
        <v>0</v>
      </c>
      <c r="E355" s="513"/>
    </row>
    <row r="356" spans="2:5" x14ac:dyDescent="0.2">
      <c r="B356" s="458">
        <v>5110013090</v>
      </c>
      <c r="C356" s="460" t="s">
        <v>466</v>
      </c>
      <c r="D356" s="515">
        <v>0</v>
      </c>
      <c r="E356" s="513"/>
    </row>
    <row r="357" spans="2:5" x14ac:dyDescent="0.2">
      <c r="B357" s="458">
        <v>5110013091</v>
      </c>
      <c r="C357" s="460" t="s">
        <v>466</v>
      </c>
      <c r="D357" s="509">
        <v>0</v>
      </c>
      <c r="E357" s="513"/>
    </row>
    <row r="358" spans="2:5" x14ac:dyDescent="0.2">
      <c r="B358" s="458">
        <v>5110013092</v>
      </c>
      <c r="C358" s="460" t="s">
        <v>466</v>
      </c>
      <c r="D358" s="515">
        <v>0</v>
      </c>
      <c r="E358" s="513"/>
    </row>
    <row r="359" spans="2:5" x14ac:dyDescent="0.2">
      <c r="B359" s="458">
        <v>5110013093</v>
      </c>
      <c r="C359" s="460" t="s">
        <v>466</v>
      </c>
      <c r="D359" s="509">
        <v>0</v>
      </c>
      <c r="E359" s="513"/>
    </row>
    <row r="360" spans="2:5" x14ac:dyDescent="0.2">
      <c r="B360" s="458">
        <v>5110013094</v>
      </c>
      <c r="C360" s="460" t="s">
        <v>466</v>
      </c>
      <c r="D360" s="515">
        <v>0</v>
      </c>
      <c r="E360" s="513"/>
    </row>
    <row r="361" spans="2:5" x14ac:dyDescent="0.2">
      <c r="B361" s="458">
        <v>5110013095</v>
      </c>
      <c r="C361" s="460" t="s">
        <v>466</v>
      </c>
      <c r="D361" s="509">
        <v>0</v>
      </c>
      <c r="E361" s="513"/>
    </row>
    <row r="362" spans="2:5" x14ac:dyDescent="0.2">
      <c r="B362" s="458">
        <v>5110013096</v>
      </c>
      <c r="C362" s="460" t="s">
        <v>466</v>
      </c>
      <c r="D362" s="515">
        <v>0</v>
      </c>
      <c r="E362" s="513"/>
    </row>
    <row r="363" spans="2:5" x14ac:dyDescent="0.2">
      <c r="B363" s="458">
        <v>5110013097</v>
      </c>
      <c r="C363" s="460" t="s">
        <v>466</v>
      </c>
      <c r="D363" s="509">
        <v>0</v>
      </c>
      <c r="E363" s="513"/>
    </row>
    <row r="364" spans="2:5" x14ac:dyDescent="0.2">
      <c r="B364" s="458">
        <v>5110013098</v>
      </c>
      <c r="C364" s="460" t="s">
        <v>466</v>
      </c>
      <c r="D364" s="515">
        <v>0</v>
      </c>
      <c r="E364" s="513"/>
    </row>
    <row r="365" spans="2:5" x14ac:dyDescent="0.2">
      <c r="B365" s="458">
        <v>5110013099</v>
      </c>
      <c r="C365" s="460" t="s">
        <v>466</v>
      </c>
      <c r="D365" s="509">
        <v>0</v>
      </c>
      <c r="E365" s="513"/>
    </row>
    <row r="366" spans="2:5" x14ac:dyDescent="0.2">
      <c r="B366" s="458">
        <v>5110013100</v>
      </c>
      <c r="C366" s="460" t="s">
        <v>466</v>
      </c>
      <c r="D366" s="515">
        <v>0</v>
      </c>
      <c r="E366" s="513"/>
    </row>
    <row r="367" spans="2:5" x14ac:dyDescent="0.2">
      <c r="B367" s="458">
        <v>5110013101</v>
      </c>
      <c r="C367" s="460" t="s">
        <v>466</v>
      </c>
      <c r="D367" s="509">
        <v>0</v>
      </c>
      <c r="E367" s="513"/>
    </row>
    <row r="368" spans="2:5" x14ac:dyDescent="0.2">
      <c r="B368" s="458">
        <v>5110013102</v>
      </c>
      <c r="C368" s="460" t="s">
        <v>466</v>
      </c>
      <c r="D368" s="515">
        <v>0</v>
      </c>
      <c r="E368" s="513"/>
    </row>
    <row r="369" spans="2:5" x14ac:dyDescent="0.2">
      <c r="B369" s="458">
        <v>5110013103</v>
      </c>
      <c r="C369" s="460" t="s">
        <v>466</v>
      </c>
      <c r="D369" s="509">
        <v>0</v>
      </c>
      <c r="E369" s="513"/>
    </row>
    <row r="370" spans="2:5" x14ac:dyDescent="0.2">
      <c r="B370" s="458">
        <v>5110013104</v>
      </c>
      <c r="C370" s="460" t="s">
        <v>466</v>
      </c>
      <c r="D370" s="515">
        <v>0</v>
      </c>
      <c r="E370" s="513"/>
    </row>
    <row r="371" spans="2:5" x14ac:dyDescent="0.2">
      <c r="B371" s="458">
        <v>5110013105</v>
      </c>
      <c r="C371" s="460" t="s">
        <v>466</v>
      </c>
      <c r="D371" s="509">
        <v>0</v>
      </c>
      <c r="E371" s="513"/>
    </row>
    <row r="372" spans="2:5" x14ac:dyDescent="0.2">
      <c r="B372" s="458">
        <v>5110013106</v>
      </c>
      <c r="C372" s="460" t="s">
        <v>466</v>
      </c>
      <c r="D372" s="515">
        <v>0</v>
      </c>
      <c r="E372" s="513"/>
    </row>
    <row r="373" spans="2:5" x14ac:dyDescent="0.2">
      <c r="B373" s="458">
        <v>5110013107</v>
      </c>
      <c r="C373" s="460" t="s">
        <v>466</v>
      </c>
      <c r="D373" s="509">
        <v>0</v>
      </c>
      <c r="E373" s="513"/>
    </row>
    <row r="374" spans="2:5" x14ac:dyDescent="0.2">
      <c r="B374" s="458">
        <v>5110013108</v>
      </c>
      <c r="C374" s="460" t="s">
        <v>466</v>
      </c>
      <c r="D374" s="515">
        <v>0</v>
      </c>
      <c r="E374" s="513"/>
    </row>
    <row r="375" spans="2:5" x14ac:dyDescent="0.2">
      <c r="B375" s="458">
        <v>5110013109</v>
      </c>
      <c r="C375" s="460" t="s">
        <v>466</v>
      </c>
      <c r="D375" s="509">
        <v>0</v>
      </c>
      <c r="E375" s="513"/>
    </row>
    <row r="376" spans="2:5" x14ac:dyDescent="0.2">
      <c r="B376" s="458">
        <v>5110013110</v>
      </c>
      <c r="C376" s="460" t="s">
        <v>466</v>
      </c>
      <c r="D376" s="515">
        <v>0</v>
      </c>
      <c r="E376" s="513"/>
    </row>
    <row r="377" spans="2:5" x14ac:dyDescent="0.2">
      <c r="B377" s="458">
        <v>5110013111</v>
      </c>
      <c r="C377" s="460" t="s">
        <v>466</v>
      </c>
      <c r="D377" s="509">
        <v>0</v>
      </c>
      <c r="E377" s="513"/>
    </row>
    <row r="378" spans="2:5" x14ac:dyDescent="0.2">
      <c r="B378" s="458">
        <v>5110013112</v>
      </c>
      <c r="C378" s="460" t="s">
        <v>466</v>
      </c>
      <c r="D378" s="515">
        <v>0</v>
      </c>
      <c r="E378" s="513"/>
    </row>
    <row r="379" spans="2:5" x14ac:dyDescent="0.2">
      <c r="B379" s="458">
        <v>5110013113</v>
      </c>
      <c r="C379" s="460" t="s">
        <v>466</v>
      </c>
      <c r="D379" s="509">
        <v>0</v>
      </c>
      <c r="E379" s="513"/>
    </row>
    <row r="380" spans="2:5" x14ac:dyDescent="0.2">
      <c r="B380" s="458">
        <v>5110013114</v>
      </c>
      <c r="C380" s="460" t="s">
        <v>466</v>
      </c>
      <c r="D380" s="515">
        <v>0</v>
      </c>
      <c r="E380" s="513"/>
    </row>
    <row r="381" spans="2:5" x14ac:dyDescent="0.2">
      <c r="B381" s="458">
        <v>5110013115</v>
      </c>
      <c r="C381" s="460" t="s">
        <v>466</v>
      </c>
      <c r="D381" s="509">
        <v>0</v>
      </c>
      <c r="E381" s="513"/>
    </row>
    <row r="382" spans="2:5" x14ac:dyDescent="0.2">
      <c r="B382" s="458">
        <v>5110013116</v>
      </c>
      <c r="C382" s="460" t="s">
        <v>466</v>
      </c>
      <c r="D382" s="515">
        <v>0</v>
      </c>
      <c r="E382" s="513"/>
    </row>
    <row r="383" spans="2:5" x14ac:dyDescent="0.2">
      <c r="B383" s="458">
        <v>5110013117</v>
      </c>
      <c r="C383" s="460" t="s">
        <v>466</v>
      </c>
      <c r="D383" s="509">
        <v>0</v>
      </c>
      <c r="E383" s="513"/>
    </row>
    <row r="384" spans="2:5" x14ac:dyDescent="0.2">
      <c r="B384" s="458">
        <v>5110013118</v>
      </c>
      <c r="C384" s="460" t="s">
        <v>466</v>
      </c>
      <c r="D384" s="515">
        <v>0</v>
      </c>
      <c r="E384" s="513"/>
    </row>
    <row r="385" spans="2:5" x14ac:dyDescent="0.2">
      <c r="B385" s="458">
        <v>5110013119</v>
      </c>
      <c r="C385" s="460" t="s">
        <v>466</v>
      </c>
      <c r="D385" s="509">
        <v>0</v>
      </c>
      <c r="E385" s="513"/>
    </row>
    <row r="386" spans="2:5" x14ac:dyDescent="0.2">
      <c r="B386" s="458">
        <v>5110013120</v>
      </c>
      <c r="C386" s="460" t="s">
        <v>466</v>
      </c>
      <c r="D386" s="515">
        <v>0</v>
      </c>
      <c r="E386" s="513"/>
    </row>
    <row r="387" spans="2:5" x14ac:dyDescent="0.2">
      <c r="B387" s="458">
        <v>5110013121</v>
      </c>
      <c r="C387" s="460" t="s">
        <v>466</v>
      </c>
      <c r="D387" s="509">
        <v>0</v>
      </c>
      <c r="E387" s="513"/>
    </row>
    <row r="388" spans="2:5" x14ac:dyDescent="0.2">
      <c r="B388" s="458">
        <v>5110013122</v>
      </c>
      <c r="C388" s="460" t="s">
        <v>466</v>
      </c>
      <c r="D388" s="515">
        <v>0</v>
      </c>
      <c r="E388" s="513"/>
    </row>
    <row r="389" spans="2:5" x14ac:dyDescent="0.2">
      <c r="B389" s="458">
        <v>5110013123</v>
      </c>
      <c r="C389" s="460" t="s">
        <v>466</v>
      </c>
      <c r="D389" s="509">
        <v>0</v>
      </c>
      <c r="E389" s="513"/>
    </row>
    <row r="390" spans="2:5" x14ac:dyDescent="0.2">
      <c r="B390" s="458">
        <v>5110013124</v>
      </c>
      <c r="C390" s="460" t="s">
        <v>466</v>
      </c>
      <c r="D390" s="515">
        <v>0</v>
      </c>
      <c r="E390" s="513"/>
    </row>
    <row r="391" spans="2:5" x14ac:dyDescent="0.2">
      <c r="B391" s="458">
        <v>5110013125</v>
      </c>
      <c r="C391" s="460" t="s">
        <v>466</v>
      </c>
      <c r="D391" s="509">
        <v>0</v>
      </c>
      <c r="E391" s="513"/>
    </row>
    <row r="392" spans="2:5" x14ac:dyDescent="0.2">
      <c r="B392" s="458">
        <v>5110013126</v>
      </c>
      <c r="C392" s="460" t="s">
        <v>466</v>
      </c>
      <c r="D392" s="515">
        <v>0</v>
      </c>
      <c r="E392" s="513"/>
    </row>
    <row r="393" spans="2:5" x14ac:dyDescent="0.2">
      <c r="B393" s="458">
        <v>5110013127</v>
      </c>
      <c r="C393" s="460" t="s">
        <v>466</v>
      </c>
      <c r="D393" s="509">
        <v>0</v>
      </c>
      <c r="E393" s="513"/>
    </row>
    <row r="394" spans="2:5" x14ac:dyDescent="0.2">
      <c r="B394" s="458">
        <v>5110013128</v>
      </c>
      <c r="C394" s="460" t="s">
        <v>466</v>
      </c>
      <c r="D394" s="515">
        <v>0</v>
      </c>
      <c r="E394" s="513"/>
    </row>
    <row r="395" spans="2:5" x14ac:dyDescent="0.2">
      <c r="B395" s="458">
        <v>5110013129</v>
      </c>
      <c r="C395" s="460" t="s">
        <v>466</v>
      </c>
      <c r="D395" s="509">
        <v>0</v>
      </c>
      <c r="E395" s="513"/>
    </row>
    <row r="396" spans="2:5" x14ac:dyDescent="0.2">
      <c r="B396" s="458">
        <v>5110013130</v>
      </c>
      <c r="C396" s="460" t="s">
        <v>466</v>
      </c>
      <c r="D396" s="515">
        <v>0</v>
      </c>
      <c r="E396" s="513"/>
    </row>
    <row r="397" spans="2:5" x14ac:dyDescent="0.2">
      <c r="B397" s="458">
        <v>5110013131</v>
      </c>
      <c r="C397" s="460" t="s">
        <v>466</v>
      </c>
      <c r="D397" s="509">
        <v>0</v>
      </c>
      <c r="E397" s="513"/>
    </row>
    <row r="398" spans="2:5" x14ac:dyDescent="0.2">
      <c r="B398" s="458">
        <v>5110013132</v>
      </c>
      <c r="C398" s="460" t="s">
        <v>466</v>
      </c>
      <c r="D398" s="515">
        <v>0</v>
      </c>
      <c r="E398" s="513"/>
    </row>
    <row r="399" spans="2:5" x14ac:dyDescent="0.2">
      <c r="B399" s="458">
        <v>5110013133</v>
      </c>
      <c r="C399" s="460" t="s">
        <v>466</v>
      </c>
      <c r="D399" s="509">
        <v>0</v>
      </c>
      <c r="E399" s="513"/>
    </row>
    <row r="400" spans="2:5" x14ac:dyDescent="0.2">
      <c r="B400" s="458">
        <v>5110013134</v>
      </c>
      <c r="C400" s="460" t="s">
        <v>466</v>
      </c>
      <c r="D400" s="515">
        <v>0</v>
      </c>
      <c r="E400" s="513"/>
    </row>
    <row r="401" spans="2:5" x14ac:dyDescent="0.2">
      <c r="B401" s="458">
        <v>5110013135</v>
      </c>
      <c r="C401" s="460" t="s">
        <v>466</v>
      </c>
      <c r="D401" s="509">
        <v>0</v>
      </c>
      <c r="E401" s="513"/>
    </row>
    <row r="402" spans="2:5" x14ac:dyDescent="0.2">
      <c r="B402" s="458">
        <v>5110013136</v>
      </c>
      <c r="C402" s="460" t="s">
        <v>466</v>
      </c>
      <c r="D402" s="515">
        <v>0</v>
      </c>
      <c r="E402" s="513"/>
    </row>
    <row r="403" spans="2:5" x14ac:dyDescent="0.2">
      <c r="B403" s="458">
        <v>5110013137</v>
      </c>
      <c r="C403" s="460" t="s">
        <v>466</v>
      </c>
      <c r="D403" s="509">
        <v>0</v>
      </c>
      <c r="E403" s="513"/>
    </row>
    <row r="404" spans="2:5" x14ac:dyDescent="0.2">
      <c r="B404" s="458">
        <v>5110013138</v>
      </c>
      <c r="C404" s="460" t="s">
        <v>466</v>
      </c>
      <c r="D404" s="515">
        <v>0</v>
      </c>
      <c r="E404" s="513"/>
    </row>
    <row r="405" spans="2:5" x14ac:dyDescent="0.2">
      <c r="B405" s="458">
        <v>5110013139</v>
      </c>
      <c r="C405" s="460" t="s">
        <v>466</v>
      </c>
      <c r="D405" s="509">
        <v>0</v>
      </c>
      <c r="E405" s="513"/>
    </row>
    <row r="406" spans="2:5" x14ac:dyDescent="0.2">
      <c r="B406" s="458">
        <v>5110013140</v>
      </c>
      <c r="C406" s="460" t="s">
        <v>466</v>
      </c>
      <c r="D406" s="515">
        <v>0</v>
      </c>
      <c r="E406" s="513"/>
    </row>
    <row r="407" spans="2:5" x14ac:dyDescent="0.2">
      <c r="B407" s="458">
        <v>5110013141</v>
      </c>
      <c r="C407" s="460" t="s">
        <v>466</v>
      </c>
      <c r="D407" s="509">
        <v>0</v>
      </c>
      <c r="E407" s="513"/>
    </row>
    <row r="408" spans="2:5" x14ac:dyDescent="0.2">
      <c r="B408" s="458">
        <v>5110013142</v>
      </c>
      <c r="C408" s="460" t="s">
        <v>466</v>
      </c>
      <c r="D408" s="515">
        <v>0</v>
      </c>
      <c r="E408" s="513"/>
    </row>
    <row r="409" spans="2:5" x14ac:dyDescent="0.2">
      <c r="B409" s="458">
        <v>5110013143</v>
      </c>
      <c r="C409" s="460" t="s">
        <v>466</v>
      </c>
      <c r="D409" s="509">
        <v>0</v>
      </c>
      <c r="E409" s="513"/>
    </row>
    <row r="410" spans="2:5" x14ac:dyDescent="0.2">
      <c r="B410" s="458">
        <v>5110013144</v>
      </c>
      <c r="C410" s="460" t="s">
        <v>466</v>
      </c>
      <c r="D410" s="515">
        <v>0</v>
      </c>
      <c r="E410" s="513"/>
    </row>
    <row r="411" spans="2:5" x14ac:dyDescent="0.2">
      <c r="B411" s="458">
        <v>5110013145</v>
      </c>
      <c r="C411" s="460" t="s">
        <v>466</v>
      </c>
      <c r="D411" s="509">
        <v>0</v>
      </c>
      <c r="E411" s="513"/>
    </row>
    <row r="412" spans="2:5" x14ac:dyDescent="0.2">
      <c r="B412" s="458">
        <v>5110013146</v>
      </c>
      <c r="C412" s="460" t="s">
        <v>466</v>
      </c>
      <c r="D412" s="515">
        <v>0</v>
      </c>
      <c r="E412" s="513"/>
    </row>
    <row r="413" spans="2:5" x14ac:dyDescent="0.2">
      <c r="B413" s="458">
        <v>5110013147</v>
      </c>
      <c r="C413" s="460" t="s">
        <v>466</v>
      </c>
      <c r="D413" s="509">
        <v>0</v>
      </c>
      <c r="E413" s="513"/>
    </row>
    <row r="414" spans="2:5" x14ac:dyDescent="0.2">
      <c r="B414" s="458">
        <v>5110013148</v>
      </c>
      <c r="C414" s="460" t="s">
        <v>466</v>
      </c>
      <c r="D414" s="515">
        <v>0</v>
      </c>
      <c r="E414" s="513"/>
    </row>
    <row r="415" spans="2:5" x14ac:dyDescent="0.2">
      <c r="B415" s="458">
        <v>5110013149</v>
      </c>
      <c r="C415" s="460" t="s">
        <v>466</v>
      </c>
      <c r="D415" s="509">
        <v>0</v>
      </c>
      <c r="E415" s="513"/>
    </row>
    <row r="416" spans="2:5" x14ac:dyDescent="0.2">
      <c r="B416" s="458">
        <v>5110013150</v>
      </c>
      <c r="C416" s="460" t="s">
        <v>466</v>
      </c>
      <c r="D416" s="515">
        <v>0</v>
      </c>
      <c r="E416" s="513"/>
    </row>
    <row r="417" spans="2:5" x14ac:dyDescent="0.2">
      <c r="B417" s="458">
        <v>5110013151</v>
      </c>
      <c r="C417" s="460" t="s">
        <v>466</v>
      </c>
      <c r="D417" s="509">
        <v>0</v>
      </c>
      <c r="E417" s="513"/>
    </row>
    <row r="418" spans="2:5" x14ac:dyDescent="0.2">
      <c r="B418" s="458">
        <v>5110013152</v>
      </c>
      <c r="C418" s="460" t="s">
        <v>466</v>
      </c>
      <c r="D418" s="515">
        <v>0</v>
      </c>
      <c r="E418" s="513"/>
    </row>
    <row r="419" spans="2:5" x14ac:dyDescent="0.2">
      <c r="B419" s="458">
        <v>5110013153</v>
      </c>
      <c r="C419" s="460" t="s">
        <v>466</v>
      </c>
      <c r="D419" s="509">
        <v>0</v>
      </c>
      <c r="E419" s="513"/>
    </row>
    <row r="420" spans="2:5" x14ac:dyDescent="0.2">
      <c r="B420" s="458">
        <v>5110013154</v>
      </c>
      <c r="C420" s="460" t="s">
        <v>466</v>
      </c>
      <c r="D420" s="515">
        <v>0</v>
      </c>
      <c r="E420" s="513"/>
    </row>
    <row r="421" spans="2:5" x14ac:dyDescent="0.2">
      <c r="B421" s="458">
        <v>5110013155</v>
      </c>
      <c r="C421" s="460" t="s">
        <v>466</v>
      </c>
      <c r="D421" s="509">
        <v>0</v>
      </c>
      <c r="E421" s="513"/>
    </row>
    <row r="422" spans="2:5" x14ac:dyDescent="0.2">
      <c r="B422" s="458">
        <v>5110013156</v>
      </c>
      <c r="C422" s="460" t="s">
        <v>466</v>
      </c>
      <c r="D422" s="515">
        <v>0</v>
      </c>
      <c r="E422" s="513"/>
    </row>
    <row r="423" spans="2:5" x14ac:dyDescent="0.2">
      <c r="B423" s="458">
        <v>5110013157</v>
      </c>
      <c r="C423" s="460" t="s">
        <v>466</v>
      </c>
      <c r="D423" s="509">
        <v>0</v>
      </c>
      <c r="E423" s="513"/>
    </row>
    <row r="424" spans="2:5" x14ac:dyDescent="0.2">
      <c r="B424" s="458">
        <v>5110013158</v>
      </c>
      <c r="C424" s="460" t="s">
        <v>466</v>
      </c>
      <c r="D424" s="515">
        <v>0</v>
      </c>
      <c r="E424" s="513"/>
    </row>
    <row r="425" spans="2:5" x14ac:dyDescent="0.2">
      <c r="B425" s="458">
        <v>5110013159</v>
      </c>
      <c r="C425" s="460" t="s">
        <v>466</v>
      </c>
      <c r="D425" s="509">
        <v>0</v>
      </c>
      <c r="E425" s="513"/>
    </row>
    <row r="426" spans="2:5" x14ac:dyDescent="0.2">
      <c r="B426" s="458">
        <v>5110013160</v>
      </c>
      <c r="C426" s="460" t="s">
        <v>466</v>
      </c>
      <c r="D426" s="515">
        <v>0</v>
      </c>
      <c r="E426" s="513"/>
    </row>
    <row r="427" spans="2:5" x14ac:dyDescent="0.2">
      <c r="B427" s="458">
        <v>5110013161</v>
      </c>
      <c r="C427" s="460" t="s">
        <v>466</v>
      </c>
      <c r="D427" s="509">
        <v>0</v>
      </c>
      <c r="E427" s="513"/>
    </row>
    <row r="428" spans="2:5" x14ac:dyDescent="0.2">
      <c r="B428" s="458">
        <v>5110013162</v>
      </c>
      <c r="C428" s="460" t="s">
        <v>466</v>
      </c>
      <c r="D428" s="515">
        <v>0</v>
      </c>
      <c r="E428" s="513"/>
    </row>
    <row r="429" spans="2:5" x14ac:dyDescent="0.2">
      <c r="B429" s="458">
        <v>5110013163</v>
      </c>
      <c r="C429" s="460" t="s">
        <v>466</v>
      </c>
      <c r="D429" s="509">
        <v>0</v>
      </c>
      <c r="E429" s="513"/>
    </row>
    <row r="430" spans="2:5" x14ac:dyDescent="0.2">
      <c r="B430" s="458">
        <v>5110013164</v>
      </c>
      <c r="C430" s="460" t="s">
        <v>466</v>
      </c>
      <c r="D430" s="515">
        <v>0</v>
      </c>
      <c r="E430" s="513"/>
    </row>
    <row r="431" spans="2:5" x14ac:dyDescent="0.2">
      <c r="B431" s="458">
        <v>5110013165</v>
      </c>
      <c r="C431" s="460" t="s">
        <v>466</v>
      </c>
      <c r="D431" s="509">
        <v>0</v>
      </c>
      <c r="E431" s="513"/>
    </row>
    <row r="432" spans="2:5" x14ac:dyDescent="0.2">
      <c r="B432" s="458">
        <v>5110013166</v>
      </c>
      <c r="C432" s="460" t="s">
        <v>466</v>
      </c>
      <c r="D432" s="515">
        <v>0</v>
      </c>
      <c r="E432" s="513"/>
    </row>
    <row r="433" spans="2:5" x14ac:dyDescent="0.2">
      <c r="B433" s="458">
        <v>5110013167</v>
      </c>
      <c r="C433" s="460" t="s">
        <v>466</v>
      </c>
      <c r="D433" s="509">
        <v>0</v>
      </c>
      <c r="E433" s="513"/>
    </row>
    <row r="434" spans="2:5" x14ac:dyDescent="0.2">
      <c r="B434" s="458">
        <v>5110013168</v>
      </c>
      <c r="C434" s="460" t="s">
        <v>466</v>
      </c>
      <c r="D434" s="515">
        <v>0</v>
      </c>
      <c r="E434" s="513"/>
    </row>
    <row r="435" spans="2:5" x14ac:dyDescent="0.2">
      <c r="B435" s="458">
        <v>5110013169</v>
      </c>
      <c r="C435" s="460" t="s">
        <v>466</v>
      </c>
      <c r="D435" s="509">
        <v>0</v>
      </c>
      <c r="E435" s="513"/>
    </row>
    <row r="436" spans="2:5" x14ac:dyDescent="0.2">
      <c r="B436" s="458">
        <v>5110013170</v>
      </c>
      <c r="C436" s="460" t="s">
        <v>466</v>
      </c>
      <c r="D436" s="515">
        <v>0</v>
      </c>
      <c r="E436" s="513"/>
    </row>
    <row r="437" spans="2:5" x14ac:dyDescent="0.2">
      <c r="B437" s="458">
        <v>5110013171</v>
      </c>
      <c r="C437" s="460" t="s">
        <v>466</v>
      </c>
      <c r="D437" s="509">
        <v>0</v>
      </c>
      <c r="E437" s="513"/>
    </row>
    <row r="438" spans="2:5" x14ac:dyDescent="0.2">
      <c r="B438" s="458">
        <v>5110013172</v>
      </c>
      <c r="C438" s="460" t="s">
        <v>466</v>
      </c>
      <c r="D438" s="515">
        <v>0</v>
      </c>
      <c r="E438" s="513"/>
    </row>
    <row r="439" spans="2:5" x14ac:dyDescent="0.2">
      <c r="B439" s="458">
        <v>5110013173</v>
      </c>
      <c r="C439" s="460" t="s">
        <v>466</v>
      </c>
      <c r="D439" s="509">
        <v>0</v>
      </c>
      <c r="E439" s="513"/>
    </row>
    <row r="440" spans="2:5" x14ac:dyDescent="0.2">
      <c r="B440" s="458">
        <v>5110013174</v>
      </c>
      <c r="C440" s="460" t="s">
        <v>466</v>
      </c>
      <c r="D440" s="515">
        <v>0</v>
      </c>
      <c r="E440" s="513"/>
    </row>
    <row r="441" spans="2:5" x14ac:dyDescent="0.2">
      <c r="B441" s="458">
        <v>5110013175</v>
      </c>
      <c r="C441" s="460" t="s">
        <v>466</v>
      </c>
      <c r="D441" s="509">
        <v>0</v>
      </c>
      <c r="E441" s="513"/>
    </row>
    <row r="442" spans="2:5" x14ac:dyDescent="0.2">
      <c r="B442" s="458">
        <v>5110013176</v>
      </c>
      <c r="C442" s="460" t="s">
        <v>466</v>
      </c>
      <c r="D442" s="515">
        <v>0</v>
      </c>
      <c r="E442" s="513"/>
    </row>
    <row r="443" spans="2:5" x14ac:dyDescent="0.2">
      <c r="B443" s="458">
        <v>5110013177</v>
      </c>
      <c r="C443" s="460" t="s">
        <v>466</v>
      </c>
      <c r="D443" s="509">
        <v>0</v>
      </c>
      <c r="E443" s="513"/>
    </row>
    <row r="444" spans="2:5" x14ac:dyDescent="0.2">
      <c r="B444" s="458">
        <v>5110013178</v>
      </c>
      <c r="C444" s="460" t="s">
        <v>466</v>
      </c>
      <c r="D444" s="515">
        <v>0</v>
      </c>
      <c r="E444" s="513"/>
    </row>
    <row r="445" spans="2:5" x14ac:dyDescent="0.2">
      <c r="B445" s="458">
        <v>5110013179</v>
      </c>
      <c r="C445" s="460" t="s">
        <v>466</v>
      </c>
      <c r="D445" s="509">
        <v>0</v>
      </c>
      <c r="E445" s="513"/>
    </row>
    <row r="446" spans="2:5" x14ac:dyDescent="0.2">
      <c r="B446" s="458">
        <v>5110013180</v>
      </c>
      <c r="C446" s="460" t="s">
        <v>466</v>
      </c>
      <c r="D446" s="515">
        <v>0</v>
      </c>
      <c r="E446" s="513"/>
    </row>
    <row r="447" spans="2:5" x14ac:dyDescent="0.2">
      <c r="B447" s="458">
        <v>5110013181</v>
      </c>
      <c r="C447" s="460" t="s">
        <v>466</v>
      </c>
      <c r="D447" s="509">
        <v>0</v>
      </c>
      <c r="E447" s="513"/>
    </row>
    <row r="448" spans="2:5" x14ac:dyDescent="0.2">
      <c r="B448" s="458">
        <v>5110013182</v>
      </c>
      <c r="C448" s="460" t="s">
        <v>466</v>
      </c>
      <c r="D448" s="515">
        <v>0</v>
      </c>
      <c r="E448" s="513"/>
    </row>
    <row r="449" spans="2:5" x14ac:dyDescent="0.2">
      <c r="B449" s="458">
        <v>5110013183</v>
      </c>
      <c r="C449" s="460" t="s">
        <v>466</v>
      </c>
      <c r="D449" s="509">
        <v>0</v>
      </c>
      <c r="E449" s="513"/>
    </row>
    <row r="450" spans="2:5" x14ac:dyDescent="0.2">
      <c r="B450" s="458">
        <v>5110013184</v>
      </c>
      <c r="C450" s="460" t="s">
        <v>466</v>
      </c>
      <c r="D450" s="515">
        <v>0</v>
      </c>
      <c r="E450" s="513"/>
    </row>
    <row r="451" spans="2:5" x14ac:dyDescent="0.2">
      <c r="B451" s="458">
        <v>5110013185</v>
      </c>
      <c r="C451" s="460" t="s">
        <v>466</v>
      </c>
      <c r="D451" s="509">
        <v>0</v>
      </c>
      <c r="E451" s="513"/>
    </row>
    <row r="452" spans="2:5" x14ac:dyDescent="0.2">
      <c r="B452" s="458">
        <v>5110013186</v>
      </c>
      <c r="C452" s="460" t="s">
        <v>466</v>
      </c>
      <c r="D452" s="515">
        <v>0</v>
      </c>
      <c r="E452" s="513"/>
    </row>
    <row r="453" spans="2:5" x14ac:dyDescent="0.2">
      <c r="B453" s="458">
        <v>5110013187</v>
      </c>
      <c r="C453" s="460" t="s">
        <v>466</v>
      </c>
      <c r="D453" s="509">
        <v>0</v>
      </c>
      <c r="E453" s="513"/>
    </row>
    <row r="454" spans="2:5" x14ac:dyDescent="0.2">
      <c r="B454" s="458">
        <v>5110013188</v>
      </c>
      <c r="C454" s="460" t="s">
        <v>466</v>
      </c>
      <c r="D454" s="515">
        <v>0</v>
      </c>
      <c r="E454" s="513"/>
    </row>
    <row r="455" spans="2:5" x14ac:dyDescent="0.2">
      <c r="B455" s="458">
        <v>5110013189</v>
      </c>
      <c r="C455" s="460" t="s">
        <v>466</v>
      </c>
      <c r="D455" s="509">
        <v>0</v>
      </c>
      <c r="E455" s="513"/>
    </row>
    <row r="456" spans="2:5" x14ac:dyDescent="0.2">
      <c r="B456" s="458">
        <v>5110013190</v>
      </c>
      <c r="C456" s="460" t="s">
        <v>466</v>
      </c>
      <c r="D456" s="515">
        <v>0</v>
      </c>
      <c r="E456" s="513"/>
    </row>
    <row r="457" spans="2:5" x14ac:dyDescent="0.2">
      <c r="B457" s="458">
        <v>5110013191</v>
      </c>
      <c r="C457" s="460" t="s">
        <v>466</v>
      </c>
      <c r="D457" s="509">
        <v>0</v>
      </c>
      <c r="E457" s="513"/>
    </row>
    <row r="458" spans="2:5" x14ac:dyDescent="0.2">
      <c r="B458" s="458">
        <v>5110013192</v>
      </c>
      <c r="C458" s="460" t="s">
        <v>466</v>
      </c>
      <c r="D458" s="515">
        <v>0</v>
      </c>
      <c r="E458" s="513"/>
    </row>
    <row r="459" spans="2:5" x14ac:dyDescent="0.2">
      <c r="B459" s="458">
        <v>5110013193</v>
      </c>
      <c r="C459" s="460" t="s">
        <v>466</v>
      </c>
      <c r="D459" s="509">
        <v>0</v>
      </c>
      <c r="E459" s="513"/>
    </row>
    <row r="460" spans="2:5" x14ac:dyDescent="0.2">
      <c r="B460" s="458">
        <v>5110013194</v>
      </c>
      <c r="C460" s="460" t="s">
        <v>466</v>
      </c>
      <c r="D460" s="515">
        <v>0</v>
      </c>
      <c r="E460" s="513"/>
    </row>
    <row r="461" spans="2:5" x14ac:dyDescent="0.2">
      <c r="B461" s="458">
        <v>5110013195</v>
      </c>
      <c r="C461" s="460" t="s">
        <v>466</v>
      </c>
      <c r="D461" s="509">
        <v>0</v>
      </c>
      <c r="E461" s="513"/>
    </row>
    <row r="462" spans="2:5" x14ac:dyDescent="0.2">
      <c r="B462" s="458">
        <v>5110013196</v>
      </c>
      <c r="C462" s="460" t="s">
        <v>466</v>
      </c>
      <c r="D462" s="515">
        <v>0</v>
      </c>
      <c r="E462" s="513"/>
    </row>
    <row r="463" spans="2:5" x14ac:dyDescent="0.2">
      <c r="B463" s="458">
        <v>5110013197</v>
      </c>
      <c r="C463" s="460" t="s">
        <v>466</v>
      </c>
      <c r="D463" s="509">
        <v>0</v>
      </c>
      <c r="E463" s="513"/>
    </row>
    <row r="464" spans="2:5" x14ac:dyDescent="0.2">
      <c r="B464" s="458">
        <v>5110013198</v>
      </c>
      <c r="C464" s="460" t="s">
        <v>466</v>
      </c>
      <c r="D464" s="515">
        <v>0</v>
      </c>
      <c r="E464" s="513"/>
    </row>
    <row r="465" spans="2:5" x14ac:dyDescent="0.2">
      <c r="B465" s="458">
        <v>5110013199</v>
      </c>
      <c r="C465" s="460" t="s">
        <v>466</v>
      </c>
      <c r="D465" s="509">
        <v>0</v>
      </c>
      <c r="E465" s="513"/>
    </row>
    <row r="466" spans="2:5" x14ac:dyDescent="0.2">
      <c r="B466" s="458">
        <v>5110013200</v>
      </c>
      <c r="C466" s="460" t="s">
        <v>466</v>
      </c>
      <c r="D466" s="515">
        <v>0</v>
      </c>
      <c r="E466" s="513"/>
    </row>
    <row r="467" spans="2:5" x14ac:dyDescent="0.2">
      <c r="B467" s="458">
        <v>5110013201</v>
      </c>
      <c r="C467" s="460" t="s">
        <v>466</v>
      </c>
      <c r="D467" s="509">
        <v>0</v>
      </c>
      <c r="E467" s="513"/>
    </row>
    <row r="468" spans="2:5" x14ac:dyDescent="0.2">
      <c r="B468" s="458">
        <v>5110013202</v>
      </c>
      <c r="C468" s="460" t="s">
        <v>466</v>
      </c>
      <c r="D468" s="515">
        <v>0</v>
      </c>
      <c r="E468" s="513"/>
    </row>
    <row r="469" spans="2:5" x14ac:dyDescent="0.2">
      <c r="B469" s="458">
        <v>5110013203</v>
      </c>
      <c r="C469" s="460" t="s">
        <v>466</v>
      </c>
      <c r="D469" s="509">
        <v>0</v>
      </c>
      <c r="E469" s="513"/>
    </row>
    <row r="470" spans="2:5" x14ac:dyDescent="0.2">
      <c r="B470" s="458">
        <v>5110013204</v>
      </c>
      <c r="C470" s="460" t="s">
        <v>466</v>
      </c>
      <c r="D470" s="515">
        <v>0</v>
      </c>
      <c r="E470" s="513"/>
    </row>
    <row r="471" spans="2:5" x14ac:dyDescent="0.2">
      <c r="B471" s="458">
        <v>5110013205</v>
      </c>
      <c r="C471" s="460" t="s">
        <v>466</v>
      </c>
      <c r="D471" s="509">
        <v>0</v>
      </c>
      <c r="E471" s="513"/>
    </row>
    <row r="472" spans="2:5" x14ac:dyDescent="0.2">
      <c r="B472" s="458">
        <v>5110013206</v>
      </c>
      <c r="C472" s="460" t="s">
        <v>466</v>
      </c>
      <c r="D472" s="515">
        <v>0</v>
      </c>
      <c r="E472" s="513"/>
    </row>
    <row r="473" spans="2:5" x14ac:dyDescent="0.2">
      <c r="B473" s="458">
        <v>5110013207</v>
      </c>
      <c r="C473" s="460" t="s">
        <v>466</v>
      </c>
      <c r="D473" s="509">
        <v>0</v>
      </c>
      <c r="E473" s="513"/>
    </row>
    <row r="474" spans="2:5" x14ac:dyDescent="0.2">
      <c r="B474" s="458">
        <v>5110013208</v>
      </c>
      <c r="C474" s="460" t="s">
        <v>466</v>
      </c>
      <c r="D474" s="515">
        <v>0</v>
      </c>
      <c r="E474" s="513"/>
    </row>
    <row r="475" spans="2:5" x14ac:dyDescent="0.2">
      <c r="B475" s="458">
        <v>5110013209</v>
      </c>
      <c r="C475" s="460" t="s">
        <v>466</v>
      </c>
      <c r="D475" s="509">
        <v>0</v>
      </c>
      <c r="E475" s="513"/>
    </row>
    <row r="476" spans="2:5" x14ac:dyDescent="0.2">
      <c r="B476" s="458">
        <v>5110013210</v>
      </c>
      <c r="C476" s="460" t="s">
        <v>466</v>
      </c>
      <c r="D476" s="515">
        <v>0</v>
      </c>
      <c r="E476" s="513"/>
    </row>
    <row r="477" spans="2:5" x14ac:dyDescent="0.2">
      <c r="B477" s="458">
        <v>5110013211</v>
      </c>
      <c r="C477" s="460" t="s">
        <v>466</v>
      </c>
      <c r="D477" s="509">
        <v>0</v>
      </c>
      <c r="E477" s="513"/>
    </row>
    <row r="478" spans="2:5" x14ac:dyDescent="0.2">
      <c r="B478" s="458">
        <v>5110013212</v>
      </c>
      <c r="C478" s="460" t="s">
        <v>466</v>
      </c>
      <c r="D478" s="515">
        <v>0</v>
      </c>
      <c r="E478" s="513"/>
    </row>
    <row r="479" spans="2:5" x14ac:dyDescent="0.2">
      <c r="B479" s="458">
        <v>5110013213</v>
      </c>
      <c r="C479" s="460" t="s">
        <v>466</v>
      </c>
      <c r="D479" s="509">
        <v>0</v>
      </c>
      <c r="E479" s="513"/>
    </row>
    <row r="480" spans="2:5" x14ac:dyDescent="0.2">
      <c r="B480" s="458">
        <v>5110013214</v>
      </c>
      <c r="C480" s="460" t="s">
        <v>466</v>
      </c>
      <c r="D480" s="515">
        <v>0</v>
      </c>
      <c r="E480" s="513"/>
    </row>
    <row r="481" spans="2:5" x14ac:dyDescent="0.2">
      <c r="B481" s="458">
        <v>5110013215</v>
      </c>
      <c r="C481" s="460" t="s">
        <v>466</v>
      </c>
      <c r="D481" s="509">
        <v>0</v>
      </c>
      <c r="E481" s="513"/>
    </row>
    <row r="482" spans="2:5" x14ac:dyDescent="0.2">
      <c r="B482" s="458">
        <v>5110013216</v>
      </c>
      <c r="C482" s="460" t="s">
        <v>466</v>
      </c>
      <c r="D482" s="515">
        <v>0</v>
      </c>
      <c r="E482" s="513"/>
    </row>
    <row r="483" spans="2:5" x14ac:dyDescent="0.2">
      <c r="B483" s="458">
        <v>5110013217</v>
      </c>
      <c r="C483" s="460" t="s">
        <v>466</v>
      </c>
      <c r="D483" s="509">
        <v>0</v>
      </c>
      <c r="E483" s="513"/>
    </row>
    <row r="484" spans="2:5" x14ac:dyDescent="0.2">
      <c r="B484" s="458">
        <v>5110013218</v>
      </c>
      <c r="C484" s="460" t="s">
        <v>466</v>
      </c>
      <c r="D484" s="515">
        <v>0</v>
      </c>
      <c r="E484" s="513"/>
    </row>
    <row r="485" spans="2:5" x14ac:dyDescent="0.2">
      <c r="B485" s="458">
        <v>5110013219</v>
      </c>
      <c r="C485" s="460" t="s">
        <v>466</v>
      </c>
      <c r="D485" s="509">
        <v>0</v>
      </c>
      <c r="E485" s="513"/>
    </row>
    <row r="486" spans="2:5" x14ac:dyDescent="0.2">
      <c r="B486" s="458">
        <v>5110013220</v>
      </c>
      <c r="C486" s="460" t="s">
        <v>466</v>
      </c>
      <c r="D486" s="515">
        <v>0</v>
      </c>
      <c r="E486" s="513"/>
    </row>
    <row r="487" spans="2:5" x14ac:dyDescent="0.2">
      <c r="B487" s="458">
        <v>5110013221</v>
      </c>
      <c r="C487" s="460" t="s">
        <v>466</v>
      </c>
      <c r="D487" s="509">
        <v>0</v>
      </c>
      <c r="E487" s="513"/>
    </row>
    <row r="488" spans="2:5" x14ac:dyDescent="0.2">
      <c r="B488" s="458">
        <v>5110013222</v>
      </c>
      <c r="C488" s="460" t="s">
        <v>466</v>
      </c>
      <c r="D488" s="515">
        <v>0</v>
      </c>
      <c r="E488" s="513"/>
    </row>
    <row r="489" spans="2:5" x14ac:dyDescent="0.2">
      <c r="B489" s="458">
        <v>5110013223</v>
      </c>
      <c r="C489" s="460" t="s">
        <v>466</v>
      </c>
      <c r="D489" s="509">
        <v>0</v>
      </c>
      <c r="E489" s="513"/>
    </row>
    <row r="490" spans="2:5" x14ac:dyDescent="0.2">
      <c r="B490" s="458">
        <v>5110013224</v>
      </c>
      <c r="C490" s="460" t="s">
        <v>466</v>
      </c>
      <c r="D490" s="515">
        <v>0</v>
      </c>
      <c r="E490" s="513"/>
    </row>
    <row r="491" spans="2:5" x14ac:dyDescent="0.2">
      <c r="B491" s="458">
        <v>5110013225</v>
      </c>
      <c r="C491" s="460" t="s">
        <v>466</v>
      </c>
      <c r="D491" s="509">
        <v>0</v>
      </c>
      <c r="E491" s="513"/>
    </row>
    <row r="492" spans="2:5" x14ac:dyDescent="0.2">
      <c r="B492" s="458">
        <v>5110013226</v>
      </c>
      <c r="C492" s="460" t="s">
        <v>466</v>
      </c>
      <c r="D492" s="515">
        <v>0</v>
      </c>
      <c r="E492" s="513"/>
    </row>
    <row r="493" spans="2:5" x14ac:dyDescent="0.2">
      <c r="B493" s="458">
        <v>5110013227</v>
      </c>
      <c r="C493" s="460" t="s">
        <v>466</v>
      </c>
      <c r="D493" s="509">
        <v>0</v>
      </c>
      <c r="E493" s="513"/>
    </row>
    <row r="494" spans="2:5" x14ac:dyDescent="0.2">
      <c r="B494" s="458">
        <v>5110013228</v>
      </c>
      <c r="C494" s="460" t="s">
        <v>466</v>
      </c>
      <c r="D494" s="515">
        <v>0</v>
      </c>
      <c r="E494" s="513"/>
    </row>
    <row r="495" spans="2:5" x14ac:dyDescent="0.2">
      <c r="B495" s="458">
        <v>5110013229</v>
      </c>
      <c r="C495" s="460" t="s">
        <v>466</v>
      </c>
      <c r="D495" s="509">
        <v>0</v>
      </c>
      <c r="E495" s="513"/>
    </row>
    <row r="496" spans="2:5" x14ac:dyDescent="0.2">
      <c r="B496" s="458">
        <v>5110013230</v>
      </c>
      <c r="C496" s="460" t="s">
        <v>466</v>
      </c>
      <c r="D496" s="515">
        <v>0</v>
      </c>
      <c r="E496" s="513"/>
    </row>
    <row r="497" spans="2:5" x14ac:dyDescent="0.2">
      <c r="B497" s="458">
        <v>5110013231</v>
      </c>
      <c r="C497" s="460" t="s">
        <v>466</v>
      </c>
      <c r="D497" s="509">
        <v>0</v>
      </c>
      <c r="E497" s="513"/>
    </row>
    <row r="498" spans="2:5" x14ac:dyDescent="0.2">
      <c r="B498" s="458">
        <v>5110013232</v>
      </c>
      <c r="C498" s="460" t="s">
        <v>466</v>
      </c>
      <c r="D498" s="515">
        <v>0</v>
      </c>
      <c r="E498" s="513"/>
    </row>
    <row r="499" spans="2:5" x14ac:dyDescent="0.2">
      <c r="B499" s="458">
        <v>5110013233</v>
      </c>
      <c r="C499" s="460" t="s">
        <v>466</v>
      </c>
      <c r="D499" s="509">
        <v>0</v>
      </c>
      <c r="E499" s="513"/>
    </row>
    <row r="500" spans="2:5" x14ac:dyDescent="0.2">
      <c r="B500" s="458">
        <v>5110013234</v>
      </c>
      <c r="C500" s="460" t="s">
        <v>466</v>
      </c>
      <c r="D500" s="515">
        <v>0</v>
      </c>
      <c r="E500" s="513"/>
    </row>
    <row r="501" spans="2:5" x14ac:dyDescent="0.2">
      <c r="B501" s="458">
        <v>5110013235</v>
      </c>
      <c r="C501" s="460" t="s">
        <v>466</v>
      </c>
      <c r="D501" s="509">
        <v>0</v>
      </c>
      <c r="E501" s="513"/>
    </row>
    <row r="502" spans="2:5" x14ac:dyDescent="0.2">
      <c r="B502" s="458">
        <v>5110013236</v>
      </c>
      <c r="C502" s="460" t="s">
        <v>466</v>
      </c>
      <c r="D502" s="515">
        <v>0</v>
      </c>
      <c r="E502" s="513"/>
    </row>
    <row r="503" spans="2:5" x14ac:dyDescent="0.2">
      <c r="B503" s="458">
        <v>5110013237</v>
      </c>
      <c r="C503" s="460" t="s">
        <v>466</v>
      </c>
      <c r="D503" s="509">
        <v>0</v>
      </c>
      <c r="E503" s="513"/>
    </row>
    <row r="504" spans="2:5" x14ac:dyDescent="0.2">
      <c r="B504" s="458">
        <v>5110013238</v>
      </c>
      <c r="C504" s="460" t="s">
        <v>466</v>
      </c>
      <c r="D504" s="515">
        <v>0</v>
      </c>
      <c r="E504" s="513"/>
    </row>
    <row r="505" spans="2:5" x14ac:dyDescent="0.2">
      <c r="B505" s="458">
        <v>5110013239</v>
      </c>
      <c r="C505" s="460" t="s">
        <v>466</v>
      </c>
      <c r="D505" s="509">
        <v>0</v>
      </c>
      <c r="E505" s="513"/>
    </row>
    <row r="506" spans="2:5" x14ac:dyDescent="0.2">
      <c r="B506" s="458">
        <v>5110013240</v>
      </c>
      <c r="C506" s="460" t="s">
        <v>466</v>
      </c>
      <c r="D506" s="515">
        <v>0</v>
      </c>
      <c r="E506" s="513"/>
    </row>
    <row r="507" spans="2:5" x14ac:dyDescent="0.2">
      <c r="B507" s="458">
        <v>5110013241</v>
      </c>
      <c r="C507" s="460" t="s">
        <v>466</v>
      </c>
      <c r="D507" s="509">
        <v>0</v>
      </c>
      <c r="E507" s="513"/>
    </row>
    <row r="508" spans="2:5" x14ac:dyDescent="0.2">
      <c r="B508" s="458">
        <v>5110013242</v>
      </c>
      <c r="C508" s="460" t="s">
        <v>466</v>
      </c>
      <c r="D508" s="515">
        <v>0</v>
      </c>
      <c r="E508" s="513"/>
    </row>
    <row r="509" spans="2:5" x14ac:dyDescent="0.2">
      <c r="B509" s="458">
        <v>5110013243</v>
      </c>
      <c r="C509" s="460" t="s">
        <v>466</v>
      </c>
      <c r="D509" s="509">
        <v>0</v>
      </c>
      <c r="E509" s="513"/>
    </row>
    <row r="510" spans="2:5" x14ac:dyDescent="0.2">
      <c r="B510" s="458">
        <v>5110013244</v>
      </c>
      <c r="C510" s="460" t="s">
        <v>466</v>
      </c>
      <c r="D510" s="515">
        <v>0</v>
      </c>
      <c r="E510" s="513"/>
    </row>
    <row r="511" spans="2:5" x14ac:dyDescent="0.2">
      <c r="B511" s="458">
        <v>5110013245</v>
      </c>
      <c r="C511" s="460" t="s">
        <v>466</v>
      </c>
      <c r="D511" s="509">
        <v>0</v>
      </c>
      <c r="E511" s="513"/>
    </row>
    <row r="512" spans="2:5" x14ac:dyDescent="0.2">
      <c r="B512" s="458">
        <v>5110013246</v>
      </c>
      <c r="C512" s="460" t="s">
        <v>466</v>
      </c>
      <c r="D512" s="515">
        <v>0</v>
      </c>
      <c r="E512" s="513"/>
    </row>
    <row r="513" spans="2:5" x14ac:dyDescent="0.2">
      <c r="B513" s="458">
        <v>5110013247</v>
      </c>
      <c r="C513" s="460" t="s">
        <v>466</v>
      </c>
      <c r="D513" s="509">
        <v>0</v>
      </c>
      <c r="E513" s="513"/>
    </row>
    <row r="514" spans="2:5" x14ac:dyDescent="0.2">
      <c r="B514" s="458">
        <v>5110013248</v>
      </c>
      <c r="C514" s="460" t="s">
        <v>466</v>
      </c>
      <c r="D514" s="515">
        <v>0</v>
      </c>
      <c r="E514" s="513"/>
    </row>
    <row r="515" spans="2:5" x14ac:dyDescent="0.2">
      <c r="B515" s="458">
        <v>5110013249</v>
      </c>
      <c r="C515" s="460" t="s">
        <v>466</v>
      </c>
      <c r="D515" s="509">
        <v>0</v>
      </c>
      <c r="E515" s="513"/>
    </row>
    <row r="516" spans="2:5" x14ac:dyDescent="0.2">
      <c r="B516" s="458">
        <v>5110013250</v>
      </c>
      <c r="C516" s="460" t="s">
        <v>466</v>
      </c>
      <c r="D516" s="515">
        <v>0</v>
      </c>
      <c r="E516" s="513"/>
    </row>
    <row r="517" spans="2:5" x14ac:dyDescent="0.2">
      <c r="B517" s="458">
        <v>5110013251</v>
      </c>
      <c r="C517" s="460" t="s">
        <v>466</v>
      </c>
      <c r="D517" s="509">
        <v>0</v>
      </c>
      <c r="E517" s="513"/>
    </row>
    <row r="518" spans="2:5" x14ac:dyDescent="0.2">
      <c r="B518" s="458">
        <v>5110013252</v>
      </c>
      <c r="C518" s="460" t="s">
        <v>466</v>
      </c>
      <c r="D518" s="515">
        <v>0</v>
      </c>
      <c r="E518" s="513"/>
    </row>
    <row r="519" spans="2:5" x14ac:dyDescent="0.2">
      <c r="B519" s="458">
        <v>5110013253</v>
      </c>
      <c r="C519" s="460" t="s">
        <v>466</v>
      </c>
      <c r="D519" s="509">
        <v>0</v>
      </c>
      <c r="E519" s="513"/>
    </row>
    <row r="520" spans="2:5" x14ac:dyDescent="0.2">
      <c r="B520" s="458">
        <v>5110013254</v>
      </c>
      <c r="C520" s="460" t="s">
        <v>466</v>
      </c>
      <c r="D520" s="515">
        <v>0</v>
      </c>
      <c r="E520" s="513"/>
    </row>
    <row r="521" spans="2:5" x14ac:dyDescent="0.2">
      <c r="B521" s="458">
        <v>5110013255</v>
      </c>
      <c r="C521" s="460" t="s">
        <v>466</v>
      </c>
      <c r="D521" s="509">
        <v>0</v>
      </c>
      <c r="E521" s="513"/>
    </row>
    <row r="522" spans="2:5" x14ac:dyDescent="0.2">
      <c r="B522" s="458">
        <v>5110013256</v>
      </c>
      <c r="C522" s="460" t="s">
        <v>466</v>
      </c>
      <c r="D522" s="515">
        <v>0</v>
      </c>
      <c r="E522" s="513"/>
    </row>
    <row r="523" spans="2:5" x14ac:dyDescent="0.2">
      <c r="B523" s="458">
        <v>5110013257</v>
      </c>
      <c r="C523" s="460" t="s">
        <v>466</v>
      </c>
      <c r="D523" s="509">
        <v>0</v>
      </c>
      <c r="E523" s="513"/>
    </row>
    <row r="524" spans="2:5" x14ac:dyDescent="0.2">
      <c r="B524" s="458">
        <v>5110013258</v>
      </c>
      <c r="C524" s="460" t="s">
        <v>466</v>
      </c>
      <c r="D524" s="515">
        <v>0</v>
      </c>
      <c r="E524" s="513"/>
    </row>
    <row r="525" spans="2:5" x14ac:dyDescent="0.2">
      <c r="B525" s="458">
        <v>5110013259</v>
      </c>
      <c r="C525" s="460" t="s">
        <v>466</v>
      </c>
      <c r="D525" s="509">
        <v>0</v>
      </c>
      <c r="E525" s="513"/>
    </row>
    <row r="526" spans="2:5" x14ac:dyDescent="0.2">
      <c r="B526" s="458">
        <v>5110013260</v>
      </c>
      <c r="C526" s="460" t="s">
        <v>466</v>
      </c>
      <c r="D526" s="515">
        <v>0</v>
      </c>
      <c r="E526" s="513"/>
    </row>
    <row r="527" spans="2:5" x14ac:dyDescent="0.2">
      <c r="B527" s="458">
        <v>5110013261</v>
      </c>
      <c r="C527" s="460" t="s">
        <v>466</v>
      </c>
      <c r="D527" s="509">
        <v>0</v>
      </c>
      <c r="E527" s="513"/>
    </row>
    <row r="528" spans="2:5" x14ac:dyDescent="0.2">
      <c r="B528" s="458">
        <v>5110013262</v>
      </c>
      <c r="C528" s="460" t="s">
        <v>466</v>
      </c>
      <c r="D528" s="515">
        <v>0</v>
      </c>
      <c r="E528" s="513"/>
    </row>
    <row r="529" spans="2:5" x14ac:dyDescent="0.2">
      <c r="B529" s="458">
        <v>5110013263</v>
      </c>
      <c r="C529" s="460" t="s">
        <v>466</v>
      </c>
      <c r="D529" s="509">
        <v>0</v>
      </c>
      <c r="E529" s="513"/>
    </row>
    <row r="530" spans="2:5" x14ac:dyDescent="0.2">
      <c r="B530" s="458">
        <v>5110013264</v>
      </c>
      <c r="C530" s="460" t="s">
        <v>466</v>
      </c>
      <c r="D530" s="515">
        <v>0</v>
      </c>
      <c r="E530" s="513"/>
    </row>
    <row r="531" spans="2:5" x14ac:dyDescent="0.2">
      <c r="B531" s="458">
        <v>5110013265</v>
      </c>
      <c r="C531" s="460" t="s">
        <v>466</v>
      </c>
      <c r="D531" s="509">
        <v>0</v>
      </c>
      <c r="E531" s="513"/>
    </row>
    <row r="532" spans="2:5" x14ac:dyDescent="0.2">
      <c r="B532" s="458">
        <v>5110013266</v>
      </c>
      <c r="C532" s="460" t="s">
        <v>466</v>
      </c>
      <c r="D532" s="515">
        <v>0</v>
      </c>
      <c r="E532" s="513"/>
    </row>
    <row r="533" spans="2:5" x14ac:dyDescent="0.2">
      <c r="B533" s="458">
        <v>5110013267</v>
      </c>
      <c r="C533" s="460" t="s">
        <v>466</v>
      </c>
      <c r="D533" s="509">
        <v>0</v>
      </c>
      <c r="E533" s="513"/>
    </row>
    <row r="534" spans="2:5" x14ac:dyDescent="0.2">
      <c r="B534" s="458">
        <v>5110013268</v>
      </c>
      <c r="C534" s="460" t="s">
        <v>466</v>
      </c>
      <c r="D534" s="515">
        <v>0</v>
      </c>
      <c r="E534" s="513"/>
    </row>
    <row r="535" spans="2:5" x14ac:dyDescent="0.2">
      <c r="B535" s="458">
        <v>5110013269</v>
      </c>
      <c r="C535" s="460" t="s">
        <v>466</v>
      </c>
      <c r="D535" s="509">
        <v>0</v>
      </c>
      <c r="E535" s="513"/>
    </row>
    <row r="536" spans="2:5" x14ac:dyDescent="0.2">
      <c r="B536" s="458">
        <v>5110013270</v>
      </c>
      <c r="C536" s="460" t="s">
        <v>466</v>
      </c>
      <c r="D536" s="515">
        <v>0</v>
      </c>
      <c r="E536" s="513"/>
    </row>
    <row r="537" spans="2:5" x14ac:dyDescent="0.2">
      <c r="B537" s="458">
        <v>5110013271</v>
      </c>
      <c r="C537" s="460" t="s">
        <v>466</v>
      </c>
      <c r="D537" s="509">
        <v>0</v>
      </c>
      <c r="E537" s="513"/>
    </row>
    <row r="538" spans="2:5" x14ac:dyDescent="0.2">
      <c r="B538" s="458">
        <v>5110013272</v>
      </c>
      <c r="C538" s="460" t="s">
        <v>466</v>
      </c>
      <c r="D538" s="515">
        <v>0</v>
      </c>
      <c r="E538" s="513"/>
    </row>
    <row r="539" spans="2:5" x14ac:dyDescent="0.2">
      <c r="B539" s="458">
        <v>5110013273</v>
      </c>
      <c r="C539" s="460" t="s">
        <v>466</v>
      </c>
      <c r="D539" s="509">
        <v>0</v>
      </c>
      <c r="E539" s="513"/>
    </row>
    <row r="540" spans="2:5" x14ac:dyDescent="0.2">
      <c r="B540" s="458">
        <v>5110013274</v>
      </c>
      <c r="C540" s="460" t="s">
        <v>466</v>
      </c>
      <c r="D540" s="515">
        <v>0</v>
      </c>
      <c r="E540" s="513"/>
    </row>
    <row r="541" spans="2:5" x14ac:dyDescent="0.2">
      <c r="B541" s="458">
        <v>5110013275</v>
      </c>
      <c r="C541" s="460" t="s">
        <v>466</v>
      </c>
      <c r="D541" s="509">
        <v>0</v>
      </c>
      <c r="E541" s="513"/>
    </row>
    <row r="542" spans="2:5" x14ac:dyDescent="0.2">
      <c r="B542" s="458">
        <v>5110013276</v>
      </c>
      <c r="C542" s="460" t="s">
        <v>466</v>
      </c>
      <c r="D542" s="515">
        <v>0</v>
      </c>
      <c r="E542" s="513"/>
    </row>
    <row r="543" spans="2:5" x14ac:dyDescent="0.2">
      <c r="B543" s="458">
        <v>5110013277</v>
      </c>
      <c r="C543" s="460" t="s">
        <v>466</v>
      </c>
      <c r="D543" s="509">
        <v>0</v>
      </c>
      <c r="E543" s="513"/>
    </row>
    <row r="544" spans="2:5" x14ac:dyDescent="0.2">
      <c r="B544" s="458">
        <v>5110013278</v>
      </c>
      <c r="C544" s="460" t="s">
        <v>466</v>
      </c>
      <c r="D544" s="515">
        <v>0</v>
      </c>
      <c r="E544" s="513"/>
    </row>
    <row r="545" spans="2:5" x14ac:dyDescent="0.2">
      <c r="B545" s="458">
        <v>5110013279</v>
      </c>
      <c r="C545" s="460" t="s">
        <v>466</v>
      </c>
      <c r="D545" s="509">
        <v>0</v>
      </c>
      <c r="E545" s="513"/>
    </row>
    <row r="546" spans="2:5" x14ac:dyDescent="0.2">
      <c r="B546" s="458">
        <v>5110013280</v>
      </c>
      <c r="C546" s="460" t="s">
        <v>466</v>
      </c>
      <c r="D546" s="515">
        <v>0</v>
      </c>
      <c r="E546" s="513"/>
    </row>
    <row r="547" spans="2:5" x14ac:dyDescent="0.2">
      <c r="B547" s="458">
        <v>5110013281</v>
      </c>
      <c r="C547" s="460" t="s">
        <v>466</v>
      </c>
      <c r="D547" s="509">
        <v>0</v>
      </c>
      <c r="E547" s="513"/>
    </row>
    <row r="548" spans="2:5" x14ac:dyDescent="0.2">
      <c r="B548" s="458">
        <v>5110013282</v>
      </c>
      <c r="C548" s="460" t="s">
        <v>466</v>
      </c>
      <c r="D548" s="515">
        <v>0</v>
      </c>
      <c r="E548" s="513"/>
    </row>
    <row r="549" spans="2:5" x14ac:dyDescent="0.2">
      <c r="B549" s="458">
        <v>5110013283</v>
      </c>
      <c r="C549" s="460" t="s">
        <v>466</v>
      </c>
      <c r="D549" s="509">
        <v>0</v>
      </c>
      <c r="E549" s="513"/>
    </row>
    <row r="550" spans="2:5" x14ac:dyDescent="0.2">
      <c r="B550" s="458">
        <v>5110013284</v>
      </c>
      <c r="C550" s="460" t="s">
        <v>466</v>
      </c>
      <c r="D550" s="515">
        <v>0</v>
      </c>
      <c r="E550" s="513"/>
    </row>
    <row r="551" spans="2:5" x14ac:dyDescent="0.2">
      <c r="B551" s="458">
        <v>5110013285</v>
      </c>
      <c r="C551" s="460" t="s">
        <v>466</v>
      </c>
      <c r="D551" s="509">
        <v>0</v>
      </c>
      <c r="E551" s="513"/>
    </row>
    <row r="552" spans="2:5" x14ac:dyDescent="0.2">
      <c r="B552" s="458">
        <v>5110013286</v>
      </c>
      <c r="C552" s="460" t="s">
        <v>466</v>
      </c>
      <c r="D552" s="515">
        <v>0</v>
      </c>
      <c r="E552" s="513"/>
    </row>
    <row r="553" spans="2:5" x14ac:dyDescent="0.2">
      <c r="B553" s="458">
        <v>5110013287</v>
      </c>
      <c r="C553" s="460" t="s">
        <v>466</v>
      </c>
      <c r="D553" s="509">
        <v>0</v>
      </c>
      <c r="E553" s="513"/>
    </row>
    <row r="554" spans="2:5" x14ac:dyDescent="0.2">
      <c r="B554" s="458">
        <v>5110013288</v>
      </c>
      <c r="C554" s="460" t="s">
        <v>466</v>
      </c>
      <c r="D554" s="515">
        <v>0</v>
      </c>
      <c r="E554" s="513"/>
    </row>
    <row r="555" spans="2:5" x14ac:dyDescent="0.2">
      <c r="B555" s="458">
        <v>5110013289</v>
      </c>
      <c r="C555" s="460" t="s">
        <v>466</v>
      </c>
      <c r="D555" s="509">
        <v>0</v>
      </c>
      <c r="E555" s="513"/>
    </row>
    <row r="556" spans="2:5" x14ac:dyDescent="0.2">
      <c r="B556" s="458">
        <v>5110013290</v>
      </c>
      <c r="C556" s="460" t="s">
        <v>466</v>
      </c>
      <c r="D556" s="515">
        <v>0</v>
      </c>
      <c r="E556" s="513"/>
    </row>
    <row r="557" spans="2:5" x14ac:dyDescent="0.2">
      <c r="B557" s="458">
        <v>5110013291</v>
      </c>
      <c r="C557" s="460" t="s">
        <v>466</v>
      </c>
      <c r="D557" s="509">
        <v>0</v>
      </c>
      <c r="E557" s="513"/>
    </row>
    <row r="558" spans="2:5" x14ac:dyDescent="0.2">
      <c r="B558" s="458">
        <v>5110013292</v>
      </c>
      <c r="C558" s="460" t="s">
        <v>466</v>
      </c>
      <c r="D558" s="515">
        <v>0</v>
      </c>
      <c r="E558" s="513"/>
    </row>
    <row r="559" spans="2:5" x14ac:dyDescent="0.2">
      <c r="B559" s="458">
        <v>5110013293</v>
      </c>
      <c r="C559" s="460" t="s">
        <v>466</v>
      </c>
      <c r="D559" s="509">
        <v>0</v>
      </c>
      <c r="E559" s="513"/>
    </row>
    <row r="560" spans="2:5" x14ac:dyDescent="0.2">
      <c r="B560" s="458">
        <v>5110013294</v>
      </c>
      <c r="C560" s="460" t="s">
        <v>466</v>
      </c>
      <c r="D560" s="515">
        <v>0</v>
      </c>
      <c r="E560" s="513"/>
    </row>
    <row r="561" spans="2:5" x14ac:dyDescent="0.2">
      <c r="B561" s="458">
        <v>5110013295</v>
      </c>
      <c r="C561" s="460" t="s">
        <v>466</v>
      </c>
      <c r="D561" s="509">
        <v>0</v>
      </c>
      <c r="E561" s="513"/>
    </row>
    <row r="562" spans="2:5" x14ac:dyDescent="0.2">
      <c r="B562" s="458">
        <v>5110013296</v>
      </c>
      <c r="C562" s="460" t="s">
        <v>466</v>
      </c>
      <c r="D562" s="515">
        <v>0</v>
      </c>
      <c r="E562" s="513"/>
    </row>
    <row r="563" spans="2:5" x14ac:dyDescent="0.2">
      <c r="B563" s="458">
        <v>5110013297</v>
      </c>
      <c r="C563" s="460" t="s">
        <v>466</v>
      </c>
      <c r="D563" s="509">
        <v>0</v>
      </c>
      <c r="E563" s="513"/>
    </row>
    <row r="564" spans="2:5" x14ac:dyDescent="0.2">
      <c r="B564" s="458">
        <v>5110013298</v>
      </c>
      <c r="C564" s="460" t="s">
        <v>466</v>
      </c>
      <c r="D564" s="515">
        <v>0</v>
      </c>
      <c r="E564" s="513"/>
    </row>
    <row r="565" spans="2:5" x14ac:dyDescent="0.2">
      <c r="B565" s="458">
        <v>5110013299</v>
      </c>
      <c r="C565" s="460" t="s">
        <v>466</v>
      </c>
      <c r="D565" s="509">
        <v>0</v>
      </c>
      <c r="E565" s="513"/>
    </row>
    <row r="566" spans="2:5" x14ac:dyDescent="0.2">
      <c r="B566" s="458">
        <v>5110013300</v>
      </c>
      <c r="C566" s="460" t="s">
        <v>466</v>
      </c>
      <c r="D566" s="515">
        <v>0</v>
      </c>
      <c r="E566" s="513"/>
    </row>
    <row r="567" spans="2:5" x14ac:dyDescent="0.2">
      <c r="B567" s="458">
        <v>5110013301</v>
      </c>
      <c r="C567" s="460" t="s">
        <v>466</v>
      </c>
      <c r="D567" s="509">
        <v>0</v>
      </c>
      <c r="E567" s="513"/>
    </row>
    <row r="568" spans="2:5" x14ac:dyDescent="0.2">
      <c r="B568" s="458">
        <v>5110013302</v>
      </c>
      <c r="C568" s="460" t="s">
        <v>466</v>
      </c>
      <c r="D568" s="515">
        <v>0</v>
      </c>
      <c r="E568" s="513"/>
    </row>
    <row r="569" spans="2:5" x14ac:dyDescent="0.2">
      <c r="B569" s="458">
        <v>5110013303</v>
      </c>
      <c r="C569" s="460" t="s">
        <v>466</v>
      </c>
      <c r="D569" s="509">
        <v>0</v>
      </c>
      <c r="E569" s="513"/>
    </row>
    <row r="570" spans="2:5" x14ac:dyDescent="0.2">
      <c r="B570" s="458">
        <v>5110013304</v>
      </c>
      <c r="C570" s="460" t="s">
        <v>466</v>
      </c>
      <c r="D570" s="515">
        <v>0</v>
      </c>
      <c r="E570" s="513"/>
    </row>
    <row r="571" spans="2:5" x14ac:dyDescent="0.2">
      <c r="B571" s="458">
        <v>5110013305</v>
      </c>
      <c r="C571" s="460" t="s">
        <v>466</v>
      </c>
      <c r="D571" s="509">
        <v>0</v>
      </c>
      <c r="E571" s="513"/>
    </row>
    <row r="572" spans="2:5" x14ac:dyDescent="0.2">
      <c r="B572" s="458">
        <v>5110013306</v>
      </c>
      <c r="C572" s="460" t="s">
        <v>466</v>
      </c>
      <c r="D572" s="515">
        <v>0</v>
      </c>
      <c r="E572" s="513"/>
    </row>
    <row r="573" spans="2:5" x14ac:dyDescent="0.2">
      <c r="B573" s="458">
        <v>5110013307</v>
      </c>
      <c r="C573" s="460" t="s">
        <v>466</v>
      </c>
      <c r="D573" s="509">
        <v>0</v>
      </c>
      <c r="E573" s="513"/>
    </row>
    <row r="574" spans="2:5" x14ac:dyDescent="0.2">
      <c r="B574" s="458">
        <v>5110013308</v>
      </c>
      <c r="C574" s="460" t="s">
        <v>466</v>
      </c>
      <c r="D574" s="515">
        <v>0</v>
      </c>
      <c r="E574" s="513"/>
    </row>
    <row r="575" spans="2:5" x14ac:dyDescent="0.2">
      <c r="B575" s="458">
        <v>5110013309</v>
      </c>
      <c r="C575" s="460" t="s">
        <v>466</v>
      </c>
      <c r="D575" s="509">
        <v>0</v>
      </c>
      <c r="E575" s="513"/>
    </row>
    <row r="576" spans="2:5" x14ac:dyDescent="0.2">
      <c r="B576" s="458">
        <v>5110013310</v>
      </c>
      <c r="C576" s="460" t="s">
        <v>466</v>
      </c>
      <c r="D576" s="515">
        <v>0</v>
      </c>
      <c r="E576" s="513"/>
    </row>
    <row r="577" spans="2:5" x14ac:dyDescent="0.2">
      <c r="B577" s="458">
        <v>5110013311</v>
      </c>
      <c r="C577" s="460" t="s">
        <v>466</v>
      </c>
      <c r="D577" s="509">
        <v>0</v>
      </c>
      <c r="E577" s="513"/>
    </row>
    <row r="578" spans="2:5" x14ac:dyDescent="0.2">
      <c r="B578" s="458">
        <v>5110013312</v>
      </c>
      <c r="C578" s="460" t="s">
        <v>466</v>
      </c>
      <c r="D578" s="515">
        <v>0</v>
      </c>
      <c r="E578" s="513"/>
    </row>
    <row r="579" spans="2:5" x14ac:dyDescent="0.2">
      <c r="B579" s="458">
        <v>5110013313</v>
      </c>
      <c r="C579" s="460" t="s">
        <v>466</v>
      </c>
      <c r="D579" s="509">
        <v>0</v>
      </c>
      <c r="E579" s="513"/>
    </row>
    <row r="580" spans="2:5" x14ac:dyDescent="0.2">
      <c r="B580" s="458">
        <v>5110013314</v>
      </c>
      <c r="C580" s="460" t="s">
        <v>466</v>
      </c>
      <c r="D580" s="515">
        <v>0</v>
      </c>
      <c r="E580" s="513"/>
    </row>
    <row r="581" spans="2:5" x14ac:dyDescent="0.2">
      <c r="B581" s="458">
        <v>5110013315</v>
      </c>
      <c r="C581" s="460" t="s">
        <v>466</v>
      </c>
      <c r="D581" s="509">
        <v>0</v>
      </c>
      <c r="E581" s="513"/>
    </row>
    <row r="582" spans="2:5" x14ac:dyDescent="0.2">
      <c r="B582" s="458">
        <v>5110013316</v>
      </c>
      <c r="C582" s="460" t="s">
        <v>466</v>
      </c>
      <c r="D582" s="515">
        <v>0</v>
      </c>
      <c r="E582" s="513"/>
    </row>
    <row r="583" spans="2:5" x14ac:dyDescent="0.2">
      <c r="B583" s="458">
        <v>5110013317</v>
      </c>
      <c r="C583" s="460" t="s">
        <v>466</v>
      </c>
      <c r="D583" s="509">
        <v>0</v>
      </c>
      <c r="E583" s="513"/>
    </row>
    <row r="584" spans="2:5" x14ac:dyDescent="0.2">
      <c r="B584" s="458">
        <v>5110013318</v>
      </c>
      <c r="C584" s="460" t="s">
        <v>466</v>
      </c>
      <c r="D584" s="515">
        <v>0</v>
      </c>
      <c r="E584" s="513"/>
    </row>
    <row r="585" spans="2:5" x14ac:dyDescent="0.2">
      <c r="B585" s="458">
        <v>5110013319</v>
      </c>
      <c r="C585" s="460" t="s">
        <v>466</v>
      </c>
      <c r="D585" s="509">
        <v>0</v>
      </c>
      <c r="E585" s="513"/>
    </row>
    <row r="586" spans="2:5" x14ac:dyDescent="0.2">
      <c r="B586" s="458">
        <v>5110013320</v>
      </c>
      <c r="C586" s="460" t="s">
        <v>466</v>
      </c>
      <c r="D586" s="515">
        <v>0</v>
      </c>
      <c r="E586" s="513"/>
    </row>
    <row r="587" spans="2:5" x14ac:dyDescent="0.2">
      <c r="B587" s="458">
        <v>5110013321</v>
      </c>
      <c r="C587" s="460" t="s">
        <v>466</v>
      </c>
      <c r="D587" s="509">
        <v>0</v>
      </c>
      <c r="E587" s="513"/>
    </row>
    <row r="588" spans="2:5" x14ac:dyDescent="0.2">
      <c r="B588" s="458">
        <v>5110013322</v>
      </c>
      <c r="C588" s="460" t="s">
        <v>466</v>
      </c>
      <c r="D588" s="515">
        <v>0</v>
      </c>
      <c r="E588" s="513"/>
    </row>
    <row r="589" spans="2:5" x14ac:dyDescent="0.2">
      <c r="B589" s="458">
        <v>5110013323</v>
      </c>
      <c r="C589" s="460" t="s">
        <v>466</v>
      </c>
      <c r="D589" s="509">
        <v>0</v>
      </c>
      <c r="E589" s="513"/>
    </row>
    <row r="590" spans="2:5" x14ac:dyDescent="0.2">
      <c r="B590" s="458">
        <v>5110013324</v>
      </c>
      <c r="C590" s="460" t="s">
        <v>466</v>
      </c>
      <c r="D590" s="515">
        <v>0</v>
      </c>
      <c r="E590" s="513"/>
    </row>
    <row r="591" spans="2:5" x14ac:dyDescent="0.2">
      <c r="B591" s="458">
        <v>5110013325</v>
      </c>
      <c r="C591" s="460" t="s">
        <v>466</v>
      </c>
      <c r="D591" s="509">
        <v>0</v>
      </c>
      <c r="E591" s="513"/>
    </row>
    <row r="592" spans="2:5" x14ac:dyDescent="0.2">
      <c r="B592" s="458">
        <v>5110013326</v>
      </c>
      <c r="C592" s="460" t="s">
        <v>466</v>
      </c>
      <c r="D592" s="515">
        <v>0</v>
      </c>
      <c r="E592" s="513"/>
    </row>
    <row r="593" spans="2:5" x14ac:dyDescent="0.2">
      <c r="B593" s="458">
        <v>5110013327</v>
      </c>
      <c r="C593" s="460" t="s">
        <v>466</v>
      </c>
      <c r="D593" s="509">
        <v>0</v>
      </c>
      <c r="E593" s="513"/>
    </row>
    <row r="594" spans="2:5" x14ac:dyDescent="0.2">
      <c r="B594" s="458">
        <v>5110013328</v>
      </c>
      <c r="C594" s="460" t="s">
        <v>466</v>
      </c>
      <c r="D594" s="515">
        <v>0</v>
      </c>
      <c r="E594" s="513"/>
    </row>
    <row r="595" spans="2:5" x14ac:dyDescent="0.2">
      <c r="B595" s="458">
        <v>5110013329</v>
      </c>
      <c r="C595" s="460" t="s">
        <v>466</v>
      </c>
      <c r="D595" s="509">
        <v>0</v>
      </c>
      <c r="E595" s="513"/>
    </row>
    <row r="596" spans="2:5" x14ac:dyDescent="0.2">
      <c r="B596" s="458">
        <v>5110013330</v>
      </c>
      <c r="C596" s="460" t="s">
        <v>466</v>
      </c>
      <c r="D596" s="515">
        <v>0</v>
      </c>
      <c r="E596" s="513"/>
    </row>
    <row r="597" spans="2:5" x14ac:dyDescent="0.2">
      <c r="B597" s="458">
        <v>5110013331</v>
      </c>
      <c r="C597" s="460" t="s">
        <v>466</v>
      </c>
      <c r="D597" s="509">
        <v>0</v>
      </c>
      <c r="E597" s="513"/>
    </row>
    <row r="598" spans="2:5" x14ac:dyDescent="0.2">
      <c r="B598" s="458">
        <v>5110013332</v>
      </c>
      <c r="C598" s="460" t="s">
        <v>466</v>
      </c>
      <c r="D598" s="515">
        <v>0</v>
      </c>
      <c r="E598" s="513"/>
    </row>
    <row r="599" spans="2:5" x14ac:dyDescent="0.2">
      <c r="B599" s="458">
        <v>5110013333</v>
      </c>
      <c r="C599" s="460" t="s">
        <v>466</v>
      </c>
      <c r="D599" s="509">
        <v>0</v>
      </c>
      <c r="E599" s="513"/>
    </row>
    <row r="600" spans="2:5" x14ac:dyDescent="0.2">
      <c r="B600" s="458">
        <v>5110013334</v>
      </c>
      <c r="C600" s="460" t="s">
        <v>466</v>
      </c>
      <c r="D600" s="515">
        <v>0</v>
      </c>
      <c r="E600" s="513"/>
    </row>
    <row r="601" spans="2:5" x14ac:dyDescent="0.2">
      <c r="B601" s="458">
        <v>5110013335</v>
      </c>
      <c r="C601" s="460" t="s">
        <v>466</v>
      </c>
      <c r="D601" s="509">
        <v>0</v>
      </c>
      <c r="E601" s="513"/>
    </row>
    <row r="602" spans="2:5" x14ac:dyDescent="0.2">
      <c r="B602" s="458">
        <v>5110013336</v>
      </c>
      <c r="C602" s="460" t="s">
        <v>466</v>
      </c>
      <c r="D602" s="515">
        <v>0</v>
      </c>
      <c r="E602" s="513"/>
    </row>
    <row r="603" spans="2:5" x14ac:dyDescent="0.2">
      <c r="B603" s="458">
        <v>5110013337</v>
      </c>
      <c r="C603" s="460" t="s">
        <v>466</v>
      </c>
      <c r="D603" s="509">
        <v>0</v>
      </c>
      <c r="E603" s="513"/>
    </row>
    <row r="604" spans="2:5" x14ac:dyDescent="0.2">
      <c r="B604" s="458">
        <v>5110013338</v>
      </c>
      <c r="C604" s="460" t="s">
        <v>466</v>
      </c>
      <c r="D604" s="515">
        <v>0</v>
      </c>
      <c r="E604" s="513"/>
    </row>
    <row r="605" spans="2:5" x14ac:dyDescent="0.2">
      <c r="B605" s="458">
        <v>5110013339</v>
      </c>
      <c r="C605" s="460" t="s">
        <v>466</v>
      </c>
      <c r="D605" s="509">
        <v>0</v>
      </c>
      <c r="E605" s="513"/>
    </row>
    <row r="606" spans="2:5" x14ac:dyDescent="0.2">
      <c r="B606" s="458">
        <v>5110013340</v>
      </c>
      <c r="C606" s="460" t="s">
        <v>466</v>
      </c>
      <c r="D606" s="515">
        <v>0</v>
      </c>
      <c r="E606" s="513"/>
    </row>
    <row r="607" spans="2:5" x14ac:dyDescent="0.2">
      <c r="B607" s="458">
        <v>5110013341</v>
      </c>
      <c r="C607" s="460" t="s">
        <v>466</v>
      </c>
      <c r="D607" s="509">
        <v>0</v>
      </c>
      <c r="E607" s="513"/>
    </row>
    <row r="608" spans="2:5" x14ac:dyDescent="0.2">
      <c r="B608" s="458">
        <v>5110013342</v>
      </c>
      <c r="C608" s="460" t="s">
        <v>466</v>
      </c>
      <c r="D608" s="515">
        <v>0</v>
      </c>
      <c r="E608" s="513"/>
    </row>
    <row r="609" spans="2:5" x14ac:dyDescent="0.2">
      <c r="B609" s="458">
        <v>5110013343</v>
      </c>
      <c r="C609" s="460" t="s">
        <v>466</v>
      </c>
      <c r="D609" s="509">
        <v>0</v>
      </c>
      <c r="E609" s="513"/>
    </row>
    <row r="610" spans="2:5" x14ac:dyDescent="0.2">
      <c r="B610" s="458">
        <v>5110013344</v>
      </c>
      <c r="C610" s="460" t="s">
        <v>466</v>
      </c>
      <c r="D610" s="515">
        <v>0</v>
      </c>
      <c r="E610" s="513"/>
    </row>
    <row r="611" spans="2:5" x14ac:dyDescent="0.2">
      <c r="B611" s="458">
        <v>5110013345</v>
      </c>
      <c r="C611" s="460" t="s">
        <v>466</v>
      </c>
      <c r="D611" s="509">
        <v>0</v>
      </c>
      <c r="E611" s="513"/>
    </row>
    <row r="612" spans="2:5" x14ac:dyDescent="0.2">
      <c r="B612" s="458">
        <v>5110013346</v>
      </c>
      <c r="C612" s="460" t="s">
        <v>466</v>
      </c>
      <c r="D612" s="515">
        <v>0</v>
      </c>
      <c r="E612" s="513"/>
    </row>
    <row r="613" spans="2:5" x14ac:dyDescent="0.2">
      <c r="B613" s="458">
        <v>5110013347</v>
      </c>
      <c r="C613" s="460" t="s">
        <v>466</v>
      </c>
      <c r="D613" s="509">
        <v>0</v>
      </c>
      <c r="E613" s="513"/>
    </row>
    <row r="614" spans="2:5" x14ac:dyDescent="0.2">
      <c r="B614" s="458">
        <v>5110013348</v>
      </c>
      <c r="C614" s="460" t="s">
        <v>466</v>
      </c>
      <c r="D614" s="515">
        <v>0</v>
      </c>
      <c r="E614" s="513"/>
    </row>
    <row r="615" spans="2:5" x14ac:dyDescent="0.2">
      <c r="B615" s="458">
        <v>5110013349</v>
      </c>
      <c r="C615" s="460" t="s">
        <v>466</v>
      </c>
      <c r="D615" s="509">
        <v>0</v>
      </c>
      <c r="E615" s="513"/>
    </row>
    <row r="616" spans="2:5" x14ac:dyDescent="0.2">
      <c r="B616" s="458">
        <v>5110013350</v>
      </c>
      <c r="C616" s="460" t="s">
        <v>466</v>
      </c>
      <c r="D616" s="515">
        <v>0</v>
      </c>
      <c r="E616" s="513"/>
    </row>
    <row r="617" spans="2:5" x14ac:dyDescent="0.2">
      <c r="B617" s="458">
        <v>5110013351</v>
      </c>
      <c r="C617" s="460" t="s">
        <v>466</v>
      </c>
      <c r="D617" s="509">
        <v>0</v>
      </c>
      <c r="E617" s="513"/>
    </row>
    <row r="618" spans="2:5" x14ac:dyDescent="0.2">
      <c r="B618" s="458">
        <v>5110013352</v>
      </c>
      <c r="C618" s="460" t="s">
        <v>466</v>
      </c>
      <c r="D618" s="515">
        <v>0</v>
      </c>
      <c r="E618" s="513"/>
    </row>
    <row r="619" spans="2:5" x14ac:dyDescent="0.2">
      <c r="B619" s="458">
        <v>5110013353</v>
      </c>
      <c r="C619" s="460" t="s">
        <v>466</v>
      </c>
      <c r="D619" s="509">
        <v>0</v>
      </c>
      <c r="E619" s="513"/>
    </row>
    <row r="620" spans="2:5" x14ac:dyDescent="0.2">
      <c r="B620" s="458">
        <v>5110013354</v>
      </c>
      <c r="C620" s="460" t="s">
        <v>466</v>
      </c>
      <c r="D620" s="515">
        <v>0</v>
      </c>
      <c r="E620" s="513"/>
    </row>
    <row r="621" spans="2:5" x14ac:dyDescent="0.2">
      <c r="B621" s="458">
        <v>5110013355</v>
      </c>
      <c r="C621" s="460" t="s">
        <v>466</v>
      </c>
      <c r="D621" s="509">
        <v>0</v>
      </c>
      <c r="E621" s="513"/>
    </row>
    <row r="622" spans="2:5" x14ac:dyDescent="0.2">
      <c r="B622" s="458">
        <v>5110013356</v>
      </c>
      <c r="C622" s="460" t="s">
        <v>466</v>
      </c>
      <c r="D622" s="515">
        <v>0</v>
      </c>
      <c r="E622" s="513"/>
    </row>
    <row r="623" spans="2:5" x14ac:dyDescent="0.2">
      <c r="B623" s="458">
        <v>5110013357</v>
      </c>
      <c r="C623" s="460" t="s">
        <v>466</v>
      </c>
      <c r="D623" s="509">
        <v>0</v>
      </c>
      <c r="E623" s="513"/>
    </row>
    <row r="624" spans="2:5" x14ac:dyDescent="0.2">
      <c r="B624" s="458">
        <v>5110013358</v>
      </c>
      <c r="C624" s="460" t="s">
        <v>466</v>
      </c>
      <c r="D624" s="515">
        <v>0</v>
      </c>
      <c r="E624" s="513"/>
    </row>
    <row r="625" spans="2:5" x14ac:dyDescent="0.2">
      <c r="B625" s="458">
        <v>5110013359</v>
      </c>
      <c r="C625" s="460" t="s">
        <v>466</v>
      </c>
      <c r="D625" s="509">
        <v>0</v>
      </c>
      <c r="E625" s="513"/>
    </row>
    <row r="626" spans="2:5" x14ac:dyDescent="0.2">
      <c r="B626" s="458">
        <v>5110013360</v>
      </c>
      <c r="C626" s="460" t="s">
        <v>466</v>
      </c>
      <c r="D626" s="515">
        <v>0</v>
      </c>
      <c r="E626" s="513"/>
    </row>
    <row r="627" spans="2:5" x14ac:dyDescent="0.2">
      <c r="B627" s="458">
        <v>5110013361</v>
      </c>
      <c r="C627" s="460" t="s">
        <v>466</v>
      </c>
      <c r="D627" s="509">
        <v>0</v>
      </c>
      <c r="E627" s="513"/>
    </row>
    <row r="628" spans="2:5" x14ac:dyDescent="0.2">
      <c r="B628" s="458">
        <v>5110013362</v>
      </c>
      <c r="C628" s="460" t="s">
        <v>466</v>
      </c>
      <c r="D628" s="515">
        <v>0</v>
      </c>
      <c r="E628" s="513"/>
    </row>
    <row r="629" spans="2:5" x14ac:dyDescent="0.2">
      <c r="B629" s="458">
        <v>5110013363</v>
      </c>
      <c r="C629" s="460" t="s">
        <v>466</v>
      </c>
      <c r="D629" s="509">
        <v>0</v>
      </c>
      <c r="E629" s="513"/>
    </row>
    <row r="630" spans="2:5" x14ac:dyDescent="0.2">
      <c r="B630" s="458">
        <v>5110013364</v>
      </c>
      <c r="C630" s="460" t="s">
        <v>466</v>
      </c>
      <c r="D630" s="515">
        <v>0</v>
      </c>
      <c r="E630" s="513"/>
    </row>
    <row r="631" spans="2:5" x14ac:dyDescent="0.2">
      <c r="B631" s="458">
        <v>5110013365</v>
      </c>
      <c r="C631" s="460" t="s">
        <v>466</v>
      </c>
      <c r="D631" s="509">
        <v>0</v>
      </c>
      <c r="E631" s="513"/>
    </row>
    <row r="632" spans="2:5" x14ac:dyDescent="0.2">
      <c r="B632" s="458">
        <v>5110013366</v>
      </c>
      <c r="C632" s="460" t="s">
        <v>466</v>
      </c>
      <c r="D632" s="515">
        <v>0</v>
      </c>
      <c r="E632" s="513"/>
    </row>
    <row r="633" spans="2:5" x14ac:dyDescent="0.2">
      <c r="B633" s="458">
        <v>5110013367</v>
      </c>
      <c r="C633" s="460" t="s">
        <v>466</v>
      </c>
      <c r="D633" s="509">
        <v>0</v>
      </c>
      <c r="E633" s="513"/>
    </row>
    <row r="634" spans="2:5" x14ac:dyDescent="0.2">
      <c r="B634" s="458">
        <v>5110013368</v>
      </c>
      <c r="C634" s="460" t="s">
        <v>466</v>
      </c>
      <c r="D634" s="515">
        <v>0</v>
      </c>
      <c r="E634" s="513"/>
    </row>
    <row r="635" spans="2:5" x14ac:dyDescent="0.2">
      <c r="B635" s="458">
        <v>5110013369</v>
      </c>
      <c r="C635" s="460" t="s">
        <v>466</v>
      </c>
      <c r="D635" s="509">
        <v>0</v>
      </c>
      <c r="E635" s="513"/>
    </row>
    <row r="636" spans="2:5" x14ac:dyDescent="0.2">
      <c r="B636" s="458">
        <v>5110013370</v>
      </c>
      <c r="C636" s="460" t="s">
        <v>466</v>
      </c>
      <c r="D636" s="515">
        <v>0</v>
      </c>
      <c r="E636" s="513"/>
    </row>
    <row r="637" spans="2:5" x14ac:dyDescent="0.2">
      <c r="B637" s="458">
        <v>5110013371</v>
      </c>
      <c r="C637" s="460" t="s">
        <v>466</v>
      </c>
      <c r="D637" s="509">
        <v>0</v>
      </c>
      <c r="E637" s="513"/>
    </row>
    <row r="638" spans="2:5" x14ac:dyDescent="0.2">
      <c r="B638" s="458">
        <v>5110013372</v>
      </c>
      <c r="C638" s="460" t="s">
        <v>466</v>
      </c>
      <c r="D638" s="515">
        <v>0</v>
      </c>
      <c r="E638" s="513"/>
    </row>
    <row r="639" spans="2:5" x14ac:dyDescent="0.2">
      <c r="B639" s="458">
        <v>5110013373</v>
      </c>
      <c r="C639" s="460" t="s">
        <v>466</v>
      </c>
      <c r="D639" s="509">
        <v>0</v>
      </c>
      <c r="E639" s="513"/>
    </row>
    <row r="640" spans="2:5" x14ac:dyDescent="0.2">
      <c r="B640" s="458">
        <v>5110013374</v>
      </c>
      <c r="C640" s="460" t="s">
        <v>466</v>
      </c>
      <c r="D640" s="515">
        <v>0</v>
      </c>
      <c r="E640" s="513"/>
    </row>
    <row r="641" spans="2:5" x14ac:dyDescent="0.2">
      <c r="B641" s="458">
        <v>5110013375</v>
      </c>
      <c r="C641" s="460" t="s">
        <v>466</v>
      </c>
      <c r="D641" s="509">
        <v>0</v>
      </c>
      <c r="E641" s="513"/>
    </row>
    <row r="642" spans="2:5" x14ac:dyDescent="0.2">
      <c r="B642" s="458">
        <v>5110013376</v>
      </c>
      <c r="C642" s="460" t="s">
        <v>466</v>
      </c>
      <c r="D642" s="515">
        <v>0</v>
      </c>
      <c r="E642" s="513"/>
    </row>
    <row r="643" spans="2:5" x14ac:dyDescent="0.2">
      <c r="B643" s="458">
        <v>5110013377</v>
      </c>
      <c r="C643" s="460" t="s">
        <v>466</v>
      </c>
      <c r="D643" s="509">
        <v>0</v>
      </c>
      <c r="E643" s="513"/>
    </row>
    <row r="644" spans="2:5" x14ac:dyDescent="0.2">
      <c r="B644" s="458">
        <v>5110013378</v>
      </c>
      <c r="C644" s="460" t="s">
        <v>466</v>
      </c>
      <c r="D644" s="515">
        <v>0</v>
      </c>
      <c r="E644" s="513"/>
    </row>
    <row r="645" spans="2:5" x14ac:dyDescent="0.2">
      <c r="B645" s="458">
        <v>5110013379</v>
      </c>
      <c r="C645" s="460" t="s">
        <v>466</v>
      </c>
      <c r="D645" s="509">
        <v>0</v>
      </c>
      <c r="E645" s="513"/>
    </row>
    <row r="646" spans="2:5" x14ac:dyDescent="0.2">
      <c r="B646" s="458">
        <v>5110013380</v>
      </c>
      <c r="C646" s="460" t="s">
        <v>466</v>
      </c>
      <c r="D646" s="515">
        <v>0</v>
      </c>
      <c r="E646" s="513"/>
    </row>
    <row r="647" spans="2:5" x14ac:dyDescent="0.2">
      <c r="B647" s="458">
        <v>5110013381</v>
      </c>
      <c r="C647" s="460" t="s">
        <v>466</v>
      </c>
      <c r="D647" s="509">
        <v>0</v>
      </c>
      <c r="E647" s="513"/>
    </row>
    <row r="648" spans="2:5" x14ac:dyDescent="0.2">
      <c r="B648" s="458">
        <v>5110013382</v>
      </c>
      <c r="C648" s="460" t="s">
        <v>466</v>
      </c>
      <c r="D648" s="515">
        <v>0</v>
      </c>
      <c r="E648" s="513"/>
    </row>
    <row r="649" spans="2:5" x14ac:dyDescent="0.2">
      <c r="B649" s="458">
        <v>5110013383</v>
      </c>
      <c r="C649" s="460" t="s">
        <v>466</v>
      </c>
      <c r="D649" s="509">
        <v>0</v>
      </c>
      <c r="E649" s="513"/>
    </row>
    <row r="650" spans="2:5" x14ac:dyDescent="0.2">
      <c r="B650" s="458">
        <v>5110013384</v>
      </c>
      <c r="C650" s="460" t="s">
        <v>466</v>
      </c>
      <c r="D650" s="515">
        <v>0</v>
      </c>
      <c r="E650" s="513"/>
    </row>
    <row r="651" spans="2:5" x14ac:dyDescent="0.2">
      <c r="B651" s="458">
        <v>5110013385</v>
      </c>
      <c r="C651" s="460" t="s">
        <v>466</v>
      </c>
      <c r="D651" s="509">
        <v>0</v>
      </c>
      <c r="E651" s="513"/>
    </row>
    <row r="652" spans="2:5" x14ac:dyDescent="0.2">
      <c r="B652" s="458">
        <v>5110013386</v>
      </c>
      <c r="C652" s="460" t="s">
        <v>466</v>
      </c>
      <c r="D652" s="515">
        <v>0</v>
      </c>
      <c r="E652" s="513"/>
    </row>
    <row r="653" spans="2:5" x14ac:dyDescent="0.2">
      <c r="B653" s="458">
        <v>5110013387</v>
      </c>
      <c r="C653" s="460" t="s">
        <v>466</v>
      </c>
      <c r="D653" s="509">
        <v>0</v>
      </c>
      <c r="E653" s="513"/>
    </row>
    <row r="654" spans="2:5" x14ac:dyDescent="0.2">
      <c r="B654" s="458">
        <v>5110013388</v>
      </c>
      <c r="C654" s="460" t="s">
        <v>466</v>
      </c>
      <c r="D654" s="515">
        <v>0</v>
      </c>
      <c r="E654" s="513"/>
    </row>
    <row r="655" spans="2:5" x14ac:dyDescent="0.2">
      <c r="B655" s="458">
        <v>5110013389</v>
      </c>
      <c r="C655" s="460" t="s">
        <v>466</v>
      </c>
      <c r="D655" s="509">
        <v>0</v>
      </c>
      <c r="E655" s="513"/>
    </row>
    <row r="656" spans="2:5" x14ac:dyDescent="0.2">
      <c r="B656" s="458">
        <v>5110013390</v>
      </c>
      <c r="C656" s="460" t="s">
        <v>466</v>
      </c>
      <c r="D656" s="515">
        <v>0</v>
      </c>
      <c r="E656" s="513"/>
    </row>
    <row r="657" spans="2:5" x14ac:dyDescent="0.2">
      <c r="B657" s="458">
        <v>5110013391</v>
      </c>
      <c r="C657" s="460" t="s">
        <v>466</v>
      </c>
      <c r="D657" s="509">
        <v>0</v>
      </c>
      <c r="E657" s="513"/>
    </row>
    <row r="658" spans="2:5" x14ac:dyDescent="0.2">
      <c r="B658" s="458">
        <v>5110013392</v>
      </c>
      <c r="C658" s="460" t="s">
        <v>466</v>
      </c>
      <c r="D658" s="515">
        <v>0</v>
      </c>
      <c r="E658" s="513"/>
    </row>
    <row r="659" spans="2:5" x14ac:dyDescent="0.2">
      <c r="B659" s="458">
        <v>5110013393</v>
      </c>
      <c r="C659" s="460" t="s">
        <v>466</v>
      </c>
      <c r="D659" s="509">
        <v>0</v>
      </c>
      <c r="E659" s="513"/>
    </row>
    <row r="660" spans="2:5" x14ac:dyDescent="0.2">
      <c r="B660" s="458">
        <v>5110013394</v>
      </c>
      <c r="C660" s="460" t="s">
        <v>466</v>
      </c>
      <c r="D660" s="515">
        <v>0</v>
      </c>
      <c r="E660" s="513"/>
    </row>
    <row r="661" spans="2:5" x14ac:dyDescent="0.2">
      <c r="B661" s="458">
        <v>5110013395</v>
      </c>
      <c r="C661" s="460" t="s">
        <v>466</v>
      </c>
      <c r="D661" s="515">
        <v>0</v>
      </c>
      <c r="E661" s="513"/>
    </row>
    <row r="662" spans="2:5" x14ac:dyDescent="0.2">
      <c r="B662" s="458">
        <v>5110013396</v>
      </c>
      <c r="C662" s="460" t="s">
        <v>466</v>
      </c>
      <c r="D662" s="515">
        <v>0</v>
      </c>
      <c r="E662" s="513"/>
    </row>
    <row r="663" spans="2:5" x14ac:dyDescent="0.2">
      <c r="B663" s="458">
        <v>5110013397</v>
      </c>
      <c r="C663" s="460" t="s">
        <v>466</v>
      </c>
      <c r="D663" s="515">
        <v>0</v>
      </c>
      <c r="E663" s="513"/>
    </row>
    <row r="664" spans="2:5" x14ac:dyDescent="0.2">
      <c r="B664" s="458">
        <v>5110013398</v>
      </c>
      <c r="C664" s="460" t="s">
        <v>466</v>
      </c>
      <c r="D664" s="515">
        <v>0</v>
      </c>
      <c r="E664" s="513"/>
    </row>
    <row r="665" spans="2:5" x14ac:dyDescent="0.2">
      <c r="B665" s="458">
        <v>5110013399</v>
      </c>
      <c r="C665" s="460" t="s">
        <v>466</v>
      </c>
      <c r="D665" s="515">
        <v>0</v>
      </c>
      <c r="E665" s="513"/>
    </row>
    <row r="666" spans="2:5" x14ac:dyDescent="0.2">
      <c r="B666" s="458">
        <v>5110013400</v>
      </c>
      <c r="C666" s="460" t="s">
        <v>466</v>
      </c>
      <c r="D666" s="515">
        <v>0</v>
      </c>
      <c r="E666" s="513"/>
    </row>
    <row r="667" spans="2:5" x14ac:dyDescent="0.2">
      <c r="B667" s="458">
        <v>5110014001</v>
      </c>
      <c r="C667" s="460" t="s">
        <v>467</v>
      </c>
      <c r="D667" s="515">
        <v>0</v>
      </c>
      <c r="E667" s="513"/>
    </row>
    <row r="668" spans="2:5" x14ac:dyDescent="0.2">
      <c r="B668" s="458">
        <v>5110014002</v>
      </c>
      <c r="C668" s="460" t="s">
        <v>467</v>
      </c>
      <c r="D668" s="515">
        <v>0</v>
      </c>
      <c r="E668" s="513"/>
    </row>
    <row r="669" spans="2:5" x14ac:dyDescent="0.2">
      <c r="B669" s="458">
        <v>5110014003</v>
      </c>
      <c r="C669" s="460" t="s">
        <v>467</v>
      </c>
      <c r="D669" s="515">
        <v>0</v>
      </c>
      <c r="E669" s="513"/>
    </row>
    <row r="670" spans="2:5" x14ac:dyDescent="0.2">
      <c r="B670" s="458">
        <v>5110014004</v>
      </c>
      <c r="C670" s="460" t="s">
        <v>467</v>
      </c>
      <c r="D670" s="515">
        <v>0</v>
      </c>
      <c r="E670" s="513"/>
    </row>
    <row r="671" spans="2:5" x14ac:dyDescent="0.2">
      <c r="B671" s="458">
        <v>5110014005</v>
      </c>
      <c r="C671" s="460" t="s">
        <v>467</v>
      </c>
      <c r="D671" s="515">
        <v>0</v>
      </c>
      <c r="E671" s="513"/>
    </row>
    <row r="672" spans="2:5" x14ac:dyDescent="0.2">
      <c r="B672" s="458">
        <v>5110014006</v>
      </c>
      <c r="C672" s="460" t="s">
        <v>467</v>
      </c>
      <c r="D672" s="515">
        <v>0</v>
      </c>
      <c r="E672" s="513"/>
    </row>
    <row r="673" spans="2:5" x14ac:dyDescent="0.2">
      <c r="B673" s="458">
        <v>5110014007</v>
      </c>
      <c r="C673" s="460" t="s">
        <v>467</v>
      </c>
      <c r="D673" s="515">
        <v>0</v>
      </c>
      <c r="E673" s="513"/>
    </row>
    <row r="674" spans="2:5" x14ac:dyDescent="0.2">
      <c r="B674" s="458">
        <v>5110014008</v>
      </c>
      <c r="C674" s="460" t="s">
        <v>467</v>
      </c>
      <c r="D674" s="515">
        <v>0</v>
      </c>
      <c r="E674" s="513"/>
    </row>
    <row r="675" spans="2:5" x14ac:dyDescent="0.2">
      <c r="B675" s="458">
        <v>5110014009</v>
      </c>
      <c r="C675" s="460" t="s">
        <v>467</v>
      </c>
      <c r="D675" s="515">
        <v>0</v>
      </c>
      <c r="E675" s="513"/>
    </row>
    <row r="676" spans="2:5" x14ac:dyDescent="0.2">
      <c r="B676" s="458">
        <v>5110014010</v>
      </c>
      <c r="C676" s="460" t="s">
        <v>467</v>
      </c>
      <c r="D676" s="515">
        <v>0</v>
      </c>
      <c r="E676" s="513"/>
    </row>
    <row r="677" spans="2:5" x14ac:dyDescent="0.2">
      <c r="B677" s="458">
        <v>5110014011</v>
      </c>
      <c r="C677" s="460" t="s">
        <v>467</v>
      </c>
      <c r="D677" s="515">
        <v>0</v>
      </c>
      <c r="E677" s="513"/>
    </row>
    <row r="678" spans="2:5" x14ac:dyDescent="0.2">
      <c r="B678" s="458">
        <v>5110014012</v>
      </c>
      <c r="C678" s="460" t="s">
        <v>467</v>
      </c>
      <c r="D678" s="515">
        <v>0</v>
      </c>
      <c r="E678" s="513"/>
    </row>
    <row r="679" spans="2:5" x14ac:dyDescent="0.2">
      <c r="B679" s="458">
        <v>5110014013</v>
      </c>
      <c r="C679" s="460" t="s">
        <v>467</v>
      </c>
      <c r="D679" s="515">
        <v>0</v>
      </c>
      <c r="E679" s="513"/>
    </row>
    <row r="680" spans="2:5" x14ac:dyDescent="0.2">
      <c r="B680" s="456">
        <v>5110014014</v>
      </c>
      <c r="C680" s="463" t="s">
        <v>467</v>
      </c>
      <c r="D680" s="517">
        <v>293</v>
      </c>
      <c r="E680" s="513"/>
    </row>
    <row r="681" spans="2:5" x14ac:dyDescent="0.2">
      <c r="B681" s="456">
        <v>5110014015</v>
      </c>
      <c r="C681" s="463" t="s">
        <v>467</v>
      </c>
      <c r="D681" s="517">
        <v>293</v>
      </c>
      <c r="E681" s="513"/>
    </row>
    <row r="682" spans="2:5" x14ac:dyDescent="0.2">
      <c r="B682" s="456">
        <v>5110014016</v>
      </c>
      <c r="C682" s="463" t="s">
        <v>467</v>
      </c>
      <c r="D682" s="517">
        <v>293</v>
      </c>
      <c r="E682" s="513"/>
    </row>
    <row r="683" spans="2:5" x14ac:dyDescent="0.2">
      <c r="B683" s="456">
        <v>5110014017</v>
      </c>
      <c r="C683" s="463" t="s">
        <v>467</v>
      </c>
      <c r="D683" s="517">
        <v>293</v>
      </c>
      <c r="E683" s="513"/>
    </row>
    <row r="684" spans="2:5" x14ac:dyDescent="0.2">
      <c r="B684" s="456">
        <v>5110014018</v>
      </c>
      <c r="C684" s="463" t="s">
        <v>467</v>
      </c>
      <c r="D684" s="517">
        <v>293</v>
      </c>
      <c r="E684" s="513"/>
    </row>
    <row r="685" spans="2:5" x14ac:dyDescent="0.2">
      <c r="B685" s="456">
        <v>5110014019</v>
      </c>
      <c r="C685" s="463" t="s">
        <v>467</v>
      </c>
      <c r="D685" s="517">
        <v>293</v>
      </c>
      <c r="E685" s="513"/>
    </row>
    <row r="686" spans="2:5" x14ac:dyDescent="0.2">
      <c r="B686" s="456">
        <v>5110014020</v>
      </c>
      <c r="C686" s="463" t="s">
        <v>467</v>
      </c>
      <c r="D686" s="517">
        <v>293</v>
      </c>
      <c r="E686" s="513"/>
    </row>
    <row r="687" spans="2:5" x14ac:dyDescent="0.2">
      <c r="B687" s="456">
        <v>5110014021</v>
      </c>
      <c r="C687" s="463" t="s">
        <v>467</v>
      </c>
      <c r="D687" s="517">
        <v>293</v>
      </c>
      <c r="E687" s="513"/>
    </row>
    <row r="688" spans="2:5" x14ac:dyDescent="0.2">
      <c r="B688" s="456">
        <v>5110014022</v>
      </c>
      <c r="C688" s="463" t="s">
        <v>467</v>
      </c>
      <c r="D688" s="517">
        <v>293</v>
      </c>
      <c r="E688" s="513"/>
    </row>
    <row r="689" spans="2:5" x14ac:dyDescent="0.2">
      <c r="B689" s="456">
        <v>5110014023</v>
      </c>
      <c r="C689" s="463" t="s">
        <v>467</v>
      </c>
      <c r="D689" s="517">
        <v>293</v>
      </c>
      <c r="E689" s="513"/>
    </row>
    <row r="690" spans="2:5" x14ac:dyDescent="0.2">
      <c r="B690" s="456">
        <v>5110014024</v>
      </c>
      <c r="C690" s="463" t="s">
        <v>467</v>
      </c>
      <c r="D690" s="517">
        <v>293</v>
      </c>
      <c r="E690" s="513"/>
    </row>
    <row r="691" spans="2:5" x14ac:dyDescent="0.2">
      <c r="B691" s="456">
        <v>5110014025</v>
      </c>
      <c r="C691" s="463" t="s">
        <v>467</v>
      </c>
      <c r="D691" s="517">
        <v>293</v>
      </c>
      <c r="E691" s="513"/>
    </row>
    <row r="692" spans="2:5" x14ac:dyDescent="0.2">
      <c r="B692" s="456">
        <v>5110014026</v>
      </c>
      <c r="C692" s="463" t="s">
        <v>467</v>
      </c>
      <c r="D692" s="517">
        <v>293</v>
      </c>
      <c r="E692" s="513"/>
    </row>
    <row r="693" spans="2:5" x14ac:dyDescent="0.2">
      <c r="B693" s="456">
        <v>5110014027</v>
      </c>
      <c r="C693" s="463" t="s">
        <v>467</v>
      </c>
      <c r="D693" s="517">
        <v>293</v>
      </c>
      <c r="E693" s="513"/>
    </row>
    <row r="694" spans="2:5" x14ac:dyDescent="0.2">
      <c r="B694" s="456">
        <v>5110014028</v>
      </c>
      <c r="C694" s="463" t="s">
        <v>467</v>
      </c>
      <c r="D694" s="517">
        <v>293</v>
      </c>
      <c r="E694" s="513"/>
    </row>
    <row r="695" spans="2:5" x14ac:dyDescent="0.2">
      <c r="B695" s="456">
        <v>5110014029</v>
      </c>
      <c r="C695" s="463" t="s">
        <v>467</v>
      </c>
      <c r="D695" s="517">
        <v>293</v>
      </c>
      <c r="E695" s="513"/>
    </row>
    <row r="696" spans="2:5" x14ac:dyDescent="0.2">
      <c r="B696" s="456">
        <v>5110014030</v>
      </c>
      <c r="C696" s="463" t="s">
        <v>467</v>
      </c>
      <c r="D696" s="517">
        <v>293</v>
      </c>
      <c r="E696" s="513"/>
    </row>
    <row r="697" spans="2:5" x14ac:dyDescent="0.2">
      <c r="B697" s="456">
        <v>5110014031</v>
      </c>
      <c r="C697" s="463" t="s">
        <v>467</v>
      </c>
      <c r="D697" s="517">
        <v>293</v>
      </c>
      <c r="E697" s="513"/>
    </row>
    <row r="698" spans="2:5" x14ac:dyDescent="0.2">
      <c r="B698" s="456">
        <v>5110014032</v>
      </c>
      <c r="C698" s="463" t="s">
        <v>467</v>
      </c>
      <c r="D698" s="517">
        <v>293</v>
      </c>
      <c r="E698" s="513"/>
    </row>
    <row r="699" spans="2:5" x14ac:dyDescent="0.2">
      <c r="B699" s="456">
        <v>5110014033</v>
      </c>
      <c r="C699" s="463" t="s">
        <v>467</v>
      </c>
      <c r="D699" s="517">
        <v>293</v>
      </c>
      <c r="E699" s="513"/>
    </row>
    <row r="700" spans="2:5" x14ac:dyDescent="0.2">
      <c r="B700" s="456">
        <v>5110014034</v>
      </c>
      <c r="C700" s="463" t="s">
        <v>467</v>
      </c>
      <c r="D700" s="517">
        <v>293</v>
      </c>
      <c r="E700" s="513"/>
    </row>
    <row r="701" spans="2:5" x14ac:dyDescent="0.2">
      <c r="B701" s="456">
        <v>5110014035</v>
      </c>
      <c r="C701" s="463" t="s">
        <v>467</v>
      </c>
      <c r="D701" s="517">
        <v>293</v>
      </c>
      <c r="E701" s="513"/>
    </row>
    <row r="702" spans="2:5" x14ac:dyDescent="0.2">
      <c r="B702" s="456">
        <v>5110014036</v>
      </c>
      <c r="C702" s="463" t="s">
        <v>467</v>
      </c>
      <c r="D702" s="517">
        <v>293</v>
      </c>
      <c r="E702" s="513"/>
    </row>
    <row r="703" spans="2:5" x14ac:dyDescent="0.2">
      <c r="B703" s="456">
        <v>5110014037</v>
      </c>
      <c r="C703" s="463" t="s">
        <v>467</v>
      </c>
      <c r="D703" s="517">
        <v>293</v>
      </c>
      <c r="E703" s="513"/>
    </row>
    <row r="704" spans="2:5" x14ac:dyDescent="0.2">
      <c r="B704" s="456">
        <v>5110014038</v>
      </c>
      <c r="C704" s="463" t="s">
        <v>467</v>
      </c>
      <c r="D704" s="517">
        <v>293</v>
      </c>
      <c r="E704" s="513"/>
    </row>
    <row r="705" spans="2:5" x14ac:dyDescent="0.2">
      <c r="B705" s="456">
        <v>5110014039</v>
      </c>
      <c r="C705" s="463" t="s">
        <v>467</v>
      </c>
      <c r="D705" s="517">
        <v>293</v>
      </c>
      <c r="E705" s="513"/>
    </row>
    <row r="706" spans="2:5" x14ac:dyDescent="0.2">
      <c r="B706" s="456">
        <v>5110014040</v>
      </c>
      <c r="C706" s="463" t="s">
        <v>467</v>
      </c>
      <c r="D706" s="517">
        <v>293</v>
      </c>
      <c r="E706" s="513"/>
    </row>
    <row r="707" spans="2:5" x14ac:dyDescent="0.2">
      <c r="B707" s="456">
        <v>5110014041</v>
      </c>
      <c r="C707" s="463" t="s">
        <v>467</v>
      </c>
      <c r="D707" s="517">
        <v>293</v>
      </c>
      <c r="E707" s="513"/>
    </row>
    <row r="708" spans="2:5" x14ac:dyDescent="0.2">
      <c r="B708" s="456">
        <v>5110014042</v>
      </c>
      <c r="C708" s="463" t="s">
        <v>467</v>
      </c>
      <c r="D708" s="517">
        <v>293</v>
      </c>
      <c r="E708" s="513"/>
    </row>
    <row r="709" spans="2:5" x14ac:dyDescent="0.2">
      <c r="B709" s="456">
        <v>5110014043</v>
      </c>
      <c r="C709" s="463" t="s">
        <v>467</v>
      </c>
      <c r="D709" s="517">
        <v>293</v>
      </c>
      <c r="E709" s="513"/>
    </row>
    <row r="710" spans="2:5" x14ac:dyDescent="0.2">
      <c r="B710" s="456">
        <v>5110014044</v>
      </c>
      <c r="C710" s="463" t="s">
        <v>467</v>
      </c>
      <c r="D710" s="517">
        <v>293</v>
      </c>
      <c r="E710" s="513"/>
    </row>
    <row r="711" spans="2:5" x14ac:dyDescent="0.2">
      <c r="B711" s="456">
        <v>5110014045</v>
      </c>
      <c r="C711" s="463" t="s">
        <v>467</v>
      </c>
      <c r="D711" s="517">
        <v>293</v>
      </c>
      <c r="E711" s="513"/>
    </row>
    <row r="712" spans="2:5" x14ac:dyDescent="0.2">
      <c r="B712" s="456">
        <v>5110014046</v>
      </c>
      <c r="C712" s="463" t="s">
        <v>467</v>
      </c>
      <c r="D712" s="517">
        <v>293</v>
      </c>
      <c r="E712" s="513"/>
    </row>
    <row r="713" spans="2:5" x14ac:dyDescent="0.2">
      <c r="B713" s="456">
        <v>5110014047</v>
      </c>
      <c r="C713" s="463" t="s">
        <v>467</v>
      </c>
      <c r="D713" s="517">
        <v>293</v>
      </c>
      <c r="E713" s="513"/>
    </row>
    <row r="714" spans="2:5" x14ac:dyDescent="0.2">
      <c r="B714" s="456">
        <v>5110014048</v>
      </c>
      <c r="C714" s="463" t="s">
        <v>467</v>
      </c>
      <c r="D714" s="517">
        <v>293</v>
      </c>
      <c r="E714" s="513"/>
    </row>
    <row r="715" spans="2:5" x14ac:dyDescent="0.2">
      <c r="B715" s="456">
        <v>5110014049</v>
      </c>
      <c r="C715" s="463" t="s">
        <v>467</v>
      </c>
      <c r="D715" s="517">
        <v>293</v>
      </c>
      <c r="E715" s="513"/>
    </row>
    <row r="716" spans="2:5" x14ac:dyDescent="0.2">
      <c r="B716" s="456">
        <v>5110014050</v>
      </c>
      <c r="C716" s="463" t="s">
        <v>467</v>
      </c>
      <c r="D716" s="517">
        <v>293</v>
      </c>
      <c r="E716" s="513"/>
    </row>
    <row r="717" spans="2:5" x14ac:dyDescent="0.2">
      <c r="B717" s="456">
        <v>5110014051</v>
      </c>
      <c r="C717" s="463" t="s">
        <v>467</v>
      </c>
      <c r="D717" s="517">
        <v>293</v>
      </c>
      <c r="E717" s="513"/>
    </row>
    <row r="718" spans="2:5" x14ac:dyDescent="0.2">
      <c r="B718" s="456">
        <v>5110014052</v>
      </c>
      <c r="C718" s="463" t="s">
        <v>467</v>
      </c>
      <c r="D718" s="517">
        <v>293</v>
      </c>
      <c r="E718" s="513"/>
    </row>
    <row r="719" spans="2:5" x14ac:dyDescent="0.2">
      <c r="B719" s="456">
        <v>5110014053</v>
      </c>
      <c r="C719" s="463" t="s">
        <v>467</v>
      </c>
      <c r="D719" s="517">
        <v>293</v>
      </c>
      <c r="E719" s="513"/>
    </row>
    <row r="720" spans="2:5" x14ac:dyDescent="0.2">
      <c r="B720" s="456">
        <v>5110014054</v>
      </c>
      <c r="C720" s="463" t="s">
        <v>467</v>
      </c>
      <c r="D720" s="517">
        <v>293</v>
      </c>
      <c r="E720" s="513"/>
    </row>
    <row r="721" spans="2:5" x14ac:dyDescent="0.2">
      <c r="B721" s="456">
        <v>5110014055</v>
      </c>
      <c r="C721" s="463" t="s">
        <v>467</v>
      </c>
      <c r="D721" s="517">
        <v>293</v>
      </c>
      <c r="E721" s="513"/>
    </row>
    <row r="722" spans="2:5" x14ac:dyDescent="0.2">
      <c r="B722" s="456">
        <v>5110014056</v>
      </c>
      <c r="C722" s="463" t="s">
        <v>467</v>
      </c>
      <c r="D722" s="517">
        <v>293</v>
      </c>
      <c r="E722" s="513"/>
    </row>
    <row r="723" spans="2:5" x14ac:dyDescent="0.2">
      <c r="B723" s="456">
        <v>5110014057</v>
      </c>
      <c r="C723" s="463" t="s">
        <v>467</v>
      </c>
      <c r="D723" s="517">
        <v>293</v>
      </c>
      <c r="E723" s="513"/>
    </row>
    <row r="724" spans="2:5" x14ac:dyDescent="0.2">
      <c r="B724" s="456">
        <v>5110014058</v>
      </c>
      <c r="C724" s="463" t="s">
        <v>467</v>
      </c>
      <c r="D724" s="517">
        <v>293</v>
      </c>
      <c r="E724" s="513"/>
    </row>
    <row r="725" spans="2:5" x14ac:dyDescent="0.2">
      <c r="B725" s="456">
        <v>5110014059</v>
      </c>
      <c r="C725" s="463" t="s">
        <v>467</v>
      </c>
      <c r="D725" s="517">
        <v>293</v>
      </c>
      <c r="E725" s="513"/>
    </row>
    <row r="726" spans="2:5" x14ac:dyDescent="0.2">
      <c r="B726" s="456">
        <v>5110014060</v>
      </c>
      <c r="C726" s="463" t="s">
        <v>467</v>
      </c>
      <c r="D726" s="517">
        <v>293</v>
      </c>
      <c r="E726" s="513"/>
    </row>
    <row r="727" spans="2:5" x14ac:dyDescent="0.2">
      <c r="B727" s="456">
        <v>5110014061</v>
      </c>
      <c r="C727" s="463" t="s">
        <v>467</v>
      </c>
      <c r="D727" s="517">
        <v>293</v>
      </c>
      <c r="E727" s="513"/>
    </row>
    <row r="728" spans="2:5" x14ac:dyDescent="0.2">
      <c r="B728" s="456">
        <v>5110014062</v>
      </c>
      <c r="C728" s="463" t="s">
        <v>467</v>
      </c>
      <c r="D728" s="517">
        <v>293</v>
      </c>
      <c r="E728" s="513"/>
    </row>
    <row r="729" spans="2:5" x14ac:dyDescent="0.2">
      <c r="B729" s="456">
        <v>5110014063</v>
      </c>
      <c r="C729" s="463" t="s">
        <v>467</v>
      </c>
      <c r="D729" s="517">
        <v>293</v>
      </c>
      <c r="E729" s="513"/>
    </row>
    <row r="730" spans="2:5" x14ac:dyDescent="0.2">
      <c r="B730" s="456">
        <v>5110014064</v>
      </c>
      <c r="C730" s="463" t="s">
        <v>467</v>
      </c>
      <c r="D730" s="517">
        <v>293</v>
      </c>
      <c r="E730" s="513"/>
    </row>
    <row r="731" spans="2:5" x14ac:dyDescent="0.2">
      <c r="B731" s="456">
        <v>5110014065</v>
      </c>
      <c r="C731" s="463" t="s">
        <v>467</v>
      </c>
      <c r="D731" s="517">
        <v>293</v>
      </c>
      <c r="E731" s="513"/>
    </row>
    <row r="732" spans="2:5" x14ac:dyDescent="0.2">
      <c r="B732" s="456">
        <v>5110014066</v>
      </c>
      <c r="C732" s="463" t="s">
        <v>467</v>
      </c>
      <c r="D732" s="517">
        <v>293</v>
      </c>
      <c r="E732" s="513"/>
    </row>
    <row r="733" spans="2:5" x14ac:dyDescent="0.2">
      <c r="B733" s="456">
        <v>5110014067</v>
      </c>
      <c r="C733" s="463" t="s">
        <v>467</v>
      </c>
      <c r="D733" s="517">
        <v>293</v>
      </c>
      <c r="E733" s="513"/>
    </row>
    <row r="734" spans="2:5" x14ac:dyDescent="0.2">
      <c r="B734" s="456">
        <v>5110014068</v>
      </c>
      <c r="C734" s="463" t="s">
        <v>467</v>
      </c>
      <c r="D734" s="517">
        <v>293</v>
      </c>
      <c r="E734" s="513"/>
    </row>
    <row r="735" spans="2:5" x14ac:dyDescent="0.2">
      <c r="B735" s="456">
        <v>5110014069</v>
      </c>
      <c r="C735" s="463" t="s">
        <v>467</v>
      </c>
      <c r="D735" s="517">
        <v>293</v>
      </c>
      <c r="E735" s="513"/>
    </row>
    <row r="736" spans="2:5" x14ac:dyDescent="0.2">
      <c r="B736" s="456">
        <v>5110014070</v>
      </c>
      <c r="C736" s="463" t="s">
        <v>467</v>
      </c>
      <c r="D736" s="517">
        <v>293</v>
      </c>
      <c r="E736" s="513"/>
    </row>
    <row r="737" spans="2:5" x14ac:dyDescent="0.2">
      <c r="B737" s="456">
        <v>5110014071</v>
      </c>
      <c r="C737" s="463" t="s">
        <v>467</v>
      </c>
      <c r="D737" s="517">
        <v>293</v>
      </c>
      <c r="E737" s="513"/>
    </row>
    <row r="738" spans="2:5" x14ac:dyDescent="0.2">
      <c r="B738" s="456">
        <v>5110014072</v>
      </c>
      <c r="C738" s="463" t="s">
        <v>467</v>
      </c>
      <c r="D738" s="517">
        <v>293</v>
      </c>
      <c r="E738" s="513"/>
    </row>
    <row r="739" spans="2:5" x14ac:dyDescent="0.2">
      <c r="B739" s="456">
        <v>5110014073</v>
      </c>
      <c r="C739" s="463" t="s">
        <v>467</v>
      </c>
      <c r="D739" s="517">
        <v>293</v>
      </c>
      <c r="E739" s="513"/>
    </row>
    <row r="740" spans="2:5" x14ac:dyDescent="0.2">
      <c r="B740" s="456">
        <v>5110014074</v>
      </c>
      <c r="C740" s="463" t="s">
        <v>467</v>
      </c>
      <c r="D740" s="517">
        <v>293</v>
      </c>
      <c r="E740" s="513"/>
    </row>
    <row r="741" spans="2:5" x14ac:dyDescent="0.2">
      <c r="B741" s="456">
        <v>5110014075</v>
      </c>
      <c r="C741" s="463" t="s">
        <v>467</v>
      </c>
      <c r="D741" s="517">
        <v>293</v>
      </c>
      <c r="E741" s="513"/>
    </row>
    <row r="742" spans="2:5" x14ac:dyDescent="0.2">
      <c r="B742" s="456">
        <v>5110014076</v>
      </c>
      <c r="C742" s="463" t="s">
        <v>467</v>
      </c>
      <c r="D742" s="517">
        <v>293</v>
      </c>
      <c r="E742" s="513"/>
    </row>
    <row r="743" spans="2:5" x14ac:dyDescent="0.2">
      <c r="B743" s="456">
        <v>5110014077</v>
      </c>
      <c r="C743" s="463" t="s">
        <v>467</v>
      </c>
      <c r="D743" s="517">
        <v>293</v>
      </c>
      <c r="E743" s="513"/>
    </row>
    <row r="744" spans="2:5" x14ac:dyDescent="0.2">
      <c r="B744" s="456">
        <v>5110014078</v>
      </c>
      <c r="C744" s="463" t="s">
        <v>467</v>
      </c>
      <c r="D744" s="517">
        <v>293</v>
      </c>
      <c r="E744" s="513"/>
    </row>
    <row r="745" spans="2:5" x14ac:dyDescent="0.2">
      <c r="B745" s="456">
        <v>5110014079</v>
      </c>
      <c r="C745" s="463" t="s">
        <v>467</v>
      </c>
      <c r="D745" s="517">
        <v>293</v>
      </c>
      <c r="E745" s="513"/>
    </row>
    <row r="746" spans="2:5" x14ac:dyDescent="0.2">
      <c r="B746" s="456">
        <v>5110014080</v>
      </c>
      <c r="C746" s="463" t="s">
        <v>467</v>
      </c>
      <c r="D746" s="517">
        <v>293</v>
      </c>
      <c r="E746" s="513"/>
    </row>
    <row r="747" spans="2:5" x14ac:dyDescent="0.2">
      <c r="B747" s="456">
        <v>5110014081</v>
      </c>
      <c r="C747" s="463" t="s">
        <v>467</v>
      </c>
      <c r="D747" s="517">
        <v>293</v>
      </c>
      <c r="E747" s="513"/>
    </row>
    <row r="748" spans="2:5" x14ac:dyDescent="0.2">
      <c r="B748" s="456">
        <v>5110014082</v>
      </c>
      <c r="C748" s="463" t="s">
        <v>467</v>
      </c>
      <c r="D748" s="517">
        <v>293</v>
      </c>
      <c r="E748" s="513"/>
    </row>
    <row r="749" spans="2:5" x14ac:dyDescent="0.2">
      <c r="B749" s="456">
        <v>5110014083</v>
      </c>
      <c r="C749" s="463" t="s">
        <v>467</v>
      </c>
      <c r="D749" s="517">
        <v>293</v>
      </c>
      <c r="E749" s="513"/>
    </row>
    <row r="750" spans="2:5" x14ac:dyDescent="0.2">
      <c r="B750" s="456">
        <v>5110014084</v>
      </c>
      <c r="C750" s="463" t="s">
        <v>467</v>
      </c>
      <c r="D750" s="517">
        <v>293</v>
      </c>
      <c r="E750" s="513"/>
    </row>
    <row r="751" spans="2:5" x14ac:dyDescent="0.2">
      <c r="B751" s="456">
        <v>5110014085</v>
      </c>
      <c r="C751" s="463" t="s">
        <v>467</v>
      </c>
      <c r="D751" s="517">
        <v>293</v>
      </c>
      <c r="E751" s="513"/>
    </row>
    <row r="752" spans="2:5" x14ac:dyDescent="0.2">
      <c r="B752" s="456">
        <v>5110014086</v>
      </c>
      <c r="C752" s="463" t="s">
        <v>467</v>
      </c>
      <c r="D752" s="517">
        <v>293</v>
      </c>
      <c r="E752" s="513"/>
    </row>
    <row r="753" spans="2:5" x14ac:dyDescent="0.2">
      <c r="B753" s="456">
        <v>5110014087</v>
      </c>
      <c r="C753" s="463" t="s">
        <v>467</v>
      </c>
      <c r="D753" s="517">
        <v>293</v>
      </c>
      <c r="E753" s="513"/>
    </row>
    <row r="754" spans="2:5" x14ac:dyDescent="0.2">
      <c r="B754" s="456">
        <v>5110014088</v>
      </c>
      <c r="C754" s="463" t="s">
        <v>467</v>
      </c>
      <c r="D754" s="517">
        <v>293</v>
      </c>
      <c r="E754" s="513"/>
    </row>
    <row r="755" spans="2:5" x14ac:dyDescent="0.2">
      <c r="B755" s="456">
        <v>5110014089</v>
      </c>
      <c r="C755" s="463" t="s">
        <v>467</v>
      </c>
      <c r="D755" s="517">
        <v>293</v>
      </c>
      <c r="E755" s="513"/>
    </row>
    <row r="756" spans="2:5" x14ac:dyDescent="0.2">
      <c r="B756" s="456">
        <v>5110014090</v>
      </c>
      <c r="C756" s="463" t="s">
        <v>467</v>
      </c>
      <c r="D756" s="517">
        <v>293</v>
      </c>
      <c r="E756" s="513"/>
    </row>
    <row r="757" spans="2:5" x14ac:dyDescent="0.2">
      <c r="B757" s="456">
        <v>5110014091</v>
      </c>
      <c r="C757" s="463" t="s">
        <v>467</v>
      </c>
      <c r="D757" s="517">
        <v>293</v>
      </c>
      <c r="E757" s="513"/>
    </row>
    <row r="758" spans="2:5" x14ac:dyDescent="0.2">
      <c r="B758" s="456">
        <v>5110014092</v>
      </c>
      <c r="C758" s="463" t="s">
        <v>467</v>
      </c>
      <c r="D758" s="517">
        <v>293</v>
      </c>
      <c r="E758" s="513"/>
    </row>
    <row r="759" spans="2:5" x14ac:dyDescent="0.2">
      <c r="B759" s="456">
        <v>5110014093</v>
      </c>
      <c r="C759" s="463" t="s">
        <v>467</v>
      </c>
      <c r="D759" s="517">
        <v>293</v>
      </c>
      <c r="E759" s="513"/>
    </row>
    <row r="760" spans="2:5" x14ac:dyDescent="0.2">
      <c r="B760" s="456">
        <v>5110014094</v>
      </c>
      <c r="C760" s="463" t="s">
        <v>467</v>
      </c>
      <c r="D760" s="517">
        <v>293</v>
      </c>
      <c r="E760" s="513"/>
    </row>
    <row r="761" spans="2:5" x14ac:dyDescent="0.2">
      <c r="B761" s="456">
        <v>5110014095</v>
      </c>
      <c r="C761" s="463" t="s">
        <v>467</v>
      </c>
      <c r="D761" s="517">
        <v>293</v>
      </c>
      <c r="E761" s="513"/>
    </row>
    <row r="762" spans="2:5" x14ac:dyDescent="0.2">
      <c r="B762" s="456">
        <v>5110014096</v>
      </c>
      <c r="C762" s="463" t="s">
        <v>467</v>
      </c>
      <c r="D762" s="517">
        <v>293</v>
      </c>
      <c r="E762" s="513"/>
    </row>
    <row r="763" spans="2:5" x14ac:dyDescent="0.2">
      <c r="B763" s="456">
        <v>5110014097</v>
      </c>
      <c r="C763" s="463" t="s">
        <v>467</v>
      </c>
      <c r="D763" s="517">
        <v>293</v>
      </c>
      <c r="E763" s="513"/>
    </row>
    <row r="764" spans="2:5" x14ac:dyDescent="0.2">
      <c r="B764" s="456">
        <v>5110014098</v>
      </c>
      <c r="C764" s="463" t="s">
        <v>467</v>
      </c>
      <c r="D764" s="517">
        <v>293</v>
      </c>
      <c r="E764" s="513"/>
    </row>
    <row r="765" spans="2:5" x14ac:dyDescent="0.2">
      <c r="B765" s="456">
        <v>5110014099</v>
      </c>
      <c r="C765" s="463" t="s">
        <v>467</v>
      </c>
      <c r="D765" s="517">
        <v>293</v>
      </c>
      <c r="E765" s="513"/>
    </row>
    <row r="766" spans="2:5" x14ac:dyDescent="0.2">
      <c r="B766" s="456">
        <v>5110014100</v>
      </c>
      <c r="C766" s="463" t="s">
        <v>467</v>
      </c>
      <c r="D766" s="517">
        <v>293</v>
      </c>
      <c r="E766" s="513"/>
    </row>
    <row r="767" spans="2:5" x14ac:dyDescent="0.2">
      <c r="B767" s="456">
        <v>5110014101</v>
      </c>
      <c r="C767" s="463" t="s">
        <v>467</v>
      </c>
      <c r="D767" s="517">
        <v>293</v>
      </c>
      <c r="E767" s="513"/>
    </row>
    <row r="768" spans="2:5" x14ac:dyDescent="0.2">
      <c r="B768" s="456">
        <v>5110014102</v>
      </c>
      <c r="C768" s="463" t="s">
        <v>467</v>
      </c>
      <c r="D768" s="517">
        <v>293</v>
      </c>
      <c r="E768" s="513"/>
    </row>
    <row r="769" spans="2:5" x14ac:dyDescent="0.2">
      <c r="B769" s="456">
        <v>5110014103</v>
      </c>
      <c r="C769" s="463" t="s">
        <v>467</v>
      </c>
      <c r="D769" s="517">
        <v>293</v>
      </c>
      <c r="E769" s="513"/>
    </row>
    <row r="770" spans="2:5" x14ac:dyDescent="0.2">
      <c r="B770" s="456">
        <v>5110014104</v>
      </c>
      <c r="C770" s="463" t="s">
        <v>467</v>
      </c>
      <c r="D770" s="517">
        <v>293</v>
      </c>
      <c r="E770" s="513"/>
    </row>
    <row r="771" spans="2:5" x14ac:dyDescent="0.2">
      <c r="B771" s="456">
        <v>5110014105</v>
      </c>
      <c r="C771" s="463" t="s">
        <v>467</v>
      </c>
      <c r="D771" s="517">
        <v>293</v>
      </c>
      <c r="E771" s="513"/>
    </row>
    <row r="772" spans="2:5" x14ac:dyDescent="0.2">
      <c r="B772" s="456">
        <v>5110014106</v>
      </c>
      <c r="C772" s="463" t="s">
        <v>467</v>
      </c>
      <c r="D772" s="517">
        <v>293</v>
      </c>
      <c r="E772" s="513"/>
    </row>
    <row r="773" spans="2:5" x14ac:dyDescent="0.2">
      <c r="B773" s="456">
        <v>5110014107</v>
      </c>
      <c r="C773" s="463" t="s">
        <v>467</v>
      </c>
      <c r="D773" s="517">
        <v>293</v>
      </c>
      <c r="E773" s="513"/>
    </row>
    <row r="774" spans="2:5" x14ac:dyDescent="0.2">
      <c r="B774" s="456">
        <v>5110014108</v>
      </c>
      <c r="C774" s="463" t="s">
        <v>467</v>
      </c>
      <c r="D774" s="517">
        <v>293</v>
      </c>
      <c r="E774" s="513"/>
    </row>
    <row r="775" spans="2:5" x14ac:dyDescent="0.2">
      <c r="B775" s="456">
        <v>5110014109</v>
      </c>
      <c r="C775" s="463" t="s">
        <v>467</v>
      </c>
      <c r="D775" s="517">
        <v>293</v>
      </c>
      <c r="E775" s="513"/>
    </row>
    <row r="776" spans="2:5" x14ac:dyDescent="0.2">
      <c r="B776" s="456">
        <v>5110014110</v>
      </c>
      <c r="C776" s="463" t="s">
        <v>467</v>
      </c>
      <c r="D776" s="517">
        <v>293</v>
      </c>
      <c r="E776" s="513"/>
    </row>
    <row r="777" spans="2:5" x14ac:dyDescent="0.2">
      <c r="B777" s="456">
        <v>5110014111</v>
      </c>
      <c r="C777" s="463" t="s">
        <v>467</v>
      </c>
      <c r="D777" s="517">
        <v>293</v>
      </c>
      <c r="E777" s="513"/>
    </row>
    <row r="778" spans="2:5" x14ac:dyDescent="0.2">
      <c r="B778" s="458">
        <v>5110014112</v>
      </c>
      <c r="C778" s="460" t="s">
        <v>467</v>
      </c>
      <c r="D778" s="515">
        <v>0</v>
      </c>
      <c r="E778" s="513"/>
    </row>
    <row r="779" spans="2:5" x14ac:dyDescent="0.2">
      <c r="B779" s="458">
        <v>5110014113</v>
      </c>
      <c r="C779" s="460" t="s">
        <v>467</v>
      </c>
      <c r="D779" s="515">
        <v>0</v>
      </c>
      <c r="E779" s="513"/>
    </row>
    <row r="780" spans="2:5" x14ac:dyDescent="0.2">
      <c r="B780" s="458">
        <v>5110014114</v>
      </c>
      <c r="C780" s="460" t="s">
        <v>467</v>
      </c>
      <c r="D780" s="515">
        <v>0</v>
      </c>
      <c r="E780" s="513"/>
    </row>
    <row r="781" spans="2:5" x14ac:dyDescent="0.2">
      <c r="B781" s="458">
        <v>5110014115</v>
      </c>
      <c r="C781" s="460" t="s">
        <v>467</v>
      </c>
      <c r="D781" s="515">
        <v>0</v>
      </c>
      <c r="E781" s="513"/>
    </row>
    <row r="782" spans="2:5" x14ac:dyDescent="0.2">
      <c r="B782" s="458">
        <v>5110014116</v>
      </c>
      <c r="C782" s="460" t="s">
        <v>467</v>
      </c>
      <c r="D782" s="515">
        <v>0</v>
      </c>
      <c r="E782" s="513"/>
    </row>
    <row r="783" spans="2:5" x14ac:dyDescent="0.2">
      <c r="B783" s="458">
        <v>5110014117</v>
      </c>
      <c r="C783" s="460" t="s">
        <v>467</v>
      </c>
      <c r="D783" s="515">
        <v>0</v>
      </c>
      <c r="E783" s="513"/>
    </row>
    <row r="784" spans="2:5" x14ac:dyDescent="0.2">
      <c r="B784" s="458">
        <v>5110014118</v>
      </c>
      <c r="C784" s="460" t="s">
        <v>467</v>
      </c>
      <c r="D784" s="515">
        <v>0</v>
      </c>
      <c r="E784" s="513"/>
    </row>
    <row r="785" spans="2:5" x14ac:dyDescent="0.2">
      <c r="B785" s="458">
        <v>5110014119</v>
      </c>
      <c r="C785" s="460" t="s">
        <v>467</v>
      </c>
      <c r="D785" s="515">
        <v>0</v>
      </c>
      <c r="E785" s="513"/>
    </row>
    <row r="786" spans="2:5" x14ac:dyDescent="0.2">
      <c r="B786" s="458">
        <v>5110014120</v>
      </c>
      <c r="C786" s="460" t="s">
        <v>467</v>
      </c>
      <c r="D786" s="515">
        <v>0</v>
      </c>
      <c r="E786" s="513"/>
    </row>
    <row r="787" spans="2:5" x14ac:dyDescent="0.2">
      <c r="B787" s="458">
        <v>5110014121</v>
      </c>
      <c r="C787" s="460" t="s">
        <v>467</v>
      </c>
      <c r="D787" s="515">
        <v>0</v>
      </c>
      <c r="E787" s="513"/>
    </row>
    <row r="788" spans="2:5" x14ac:dyDescent="0.2">
      <c r="B788" s="458">
        <v>5110014122</v>
      </c>
      <c r="C788" s="460" t="s">
        <v>467</v>
      </c>
      <c r="D788" s="515">
        <v>0</v>
      </c>
      <c r="E788" s="513"/>
    </row>
    <row r="789" spans="2:5" x14ac:dyDescent="0.2">
      <c r="B789" s="458">
        <v>5110014123</v>
      </c>
      <c r="C789" s="460" t="s">
        <v>467</v>
      </c>
      <c r="D789" s="515">
        <v>0</v>
      </c>
      <c r="E789" s="513"/>
    </row>
    <row r="790" spans="2:5" x14ac:dyDescent="0.2">
      <c r="B790" s="458">
        <v>5110014124</v>
      </c>
      <c r="C790" s="460" t="s">
        <v>467</v>
      </c>
      <c r="D790" s="515">
        <v>0</v>
      </c>
      <c r="E790" s="513"/>
    </row>
    <row r="791" spans="2:5" x14ac:dyDescent="0.2">
      <c r="B791" s="458">
        <v>5110014125</v>
      </c>
      <c r="C791" s="460" t="s">
        <v>467</v>
      </c>
      <c r="D791" s="515">
        <v>0</v>
      </c>
      <c r="E791" s="513"/>
    </row>
    <row r="792" spans="2:5" x14ac:dyDescent="0.2">
      <c r="B792" s="458">
        <v>5110014126</v>
      </c>
      <c r="C792" s="460" t="s">
        <v>467</v>
      </c>
      <c r="D792" s="515">
        <v>0</v>
      </c>
      <c r="E792" s="513"/>
    </row>
    <row r="793" spans="2:5" x14ac:dyDescent="0.2">
      <c r="B793" s="458">
        <v>5110014127</v>
      </c>
      <c r="C793" s="460" t="s">
        <v>467</v>
      </c>
      <c r="D793" s="515">
        <v>0</v>
      </c>
      <c r="E793" s="513"/>
    </row>
    <row r="794" spans="2:5" x14ac:dyDescent="0.2">
      <c r="B794" s="458">
        <v>5110014128</v>
      </c>
      <c r="C794" s="460" t="s">
        <v>467</v>
      </c>
      <c r="D794" s="515">
        <v>0</v>
      </c>
      <c r="E794" s="513"/>
    </row>
    <row r="795" spans="2:5" x14ac:dyDescent="0.2">
      <c r="B795" s="458">
        <v>5110014129</v>
      </c>
      <c r="C795" s="460" t="s">
        <v>467</v>
      </c>
      <c r="D795" s="515">
        <v>0</v>
      </c>
      <c r="E795" s="513"/>
    </row>
    <row r="796" spans="2:5" x14ac:dyDescent="0.2">
      <c r="B796" s="458">
        <v>5110014130</v>
      </c>
      <c r="C796" s="460" t="s">
        <v>467</v>
      </c>
      <c r="D796" s="515">
        <v>0</v>
      </c>
      <c r="E796" s="513"/>
    </row>
    <row r="797" spans="2:5" x14ac:dyDescent="0.2">
      <c r="B797" s="458">
        <v>5110014131</v>
      </c>
      <c r="C797" s="460" t="s">
        <v>467</v>
      </c>
      <c r="D797" s="515">
        <v>0</v>
      </c>
      <c r="E797" s="513"/>
    </row>
    <row r="798" spans="2:5" x14ac:dyDescent="0.2">
      <c r="B798" s="458">
        <v>5110014132</v>
      </c>
      <c r="C798" s="460" t="s">
        <v>467</v>
      </c>
      <c r="D798" s="515">
        <v>0</v>
      </c>
      <c r="E798" s="513"/>
    </row>
    <row r="799" spans="2:5" x14ac:dyDescent="0.2">
      <c r="B799" s="458">
        <v>5110014133</v>
      </c>
      <c r="C799" s="460" t="s">
        <v>467</v>
      </c>
      <c r="D799" s="515">
        <v>0</v>
      </c>
      <c r="E799" s="513"/>
    </row>
    <row r="800" spans="2:5" x14ac:dyDescent="0.2">
      <c r="B800" s="458">
        <v>5110014134</v>
      </c>
      <c r="C800" s="460" t="s">
        <v>467</v>
      </c>
      <c r="D800" s="515">
        <v>0</v>
      </c>
      <c r="E800" s="513"/>
    </row>
    <row r="801" spans="2:5" x14ac:dyDescent="0.2">
      <c r="B801" s="458">
        <v>5110014135</v>
      </c>
      <c r="C801" s="460" t="s">
        <v>467</v>
      </c>
      <c r="D801" s="515">
        <v>0</v>
      </c>
      <c r="E801" s="513"/>
    </row>
    <row r="802" spans="2:5" x14ac:dyDescent="0.2">
      <c r="B802" s="458">
        <v>5110014136</v>
      </c>
      <c r="C802" s="460" t="s">
        <v>467</v>
      </c>
      <c r="D802" s="515">
        <v>0</v>
      </c>
      <c r="E802" s="513"/>
    </row>
    <row r="803" spans="2:5" x14ac:dyDescent="0.2">
      <c r="B803" s="458">
        <v>5110014137</v>
      </c>
      <c r="C803" s="460" t="s">
        <v>467</v>
      </c>
      <c r="D803" s="515">
        <v>0</v>
      </c>
      <c r="E803" s="513"/>
    </row>
    <row r="804" spans="2:5" x14ac:dyDescent="0.2">
      <c r="B804" s="458">
        <v>5110014138</v>
      </c>
      <c r="C804" s="460" t="s">
        <v>467</v>
      </c>
      <c r="D804" s="515">
        <v>0</v>
      </c>
      <c r="E804" s="513"/>
    </row>
    <row r="805" spans="2:5" x14ac:dyDescent="0.2">
      <c r="B805" s="458">
        <v>5110014139</v>
      </c>
      <c r="C805" s="460" t="s">
        <v>467</v>
      </c>
      <c r="D805" s="515">
        <v>0</v>
      </c>
      <c r="E805" s="513"/>
    </row>
    <row r="806" spans="2:5" x14ac:dyDescent="0.2">
      <c r="B806" s="458">
        <v>5110014140</v>
      </c>
      <c r="C806" s="460" t="s">
        <v>467</v>
      </c>
      <c r="D806" s="515">
        <v>0</v>
      </c>
      <c r="E806" s="513"/>
    </row>
    <row r="807" spans="2:5" x14ac:dyDescent="0.2">
      <c r="B807" s="458">
        <v>5110014141</v>
      </c>
      <c r="C807" s="460" t="s">
        <v>467</v>
      </c>
      <c r="D807" s="515">
        <v>0</v>
      </c>
      <c r="E807" s="513"/>
    </row>
    <row r="808" spans="2:5" x14ac:dyDescent="0.2">
      <c r="B808" s="458">
        <v>5110014142</v>
      </c>
      <c r="C808" s="460" t="s">
        <v>467</v>
      </c>
      <c r="D808" s="515">
        <v>0</v>
      </c>
      <c r="E808" s="513"/>
    </row>
    <row r="809" spans="2:5" x14ac:dyDescent="0.2">
      <c r="B809" s="458">
        <v>5110014143</v>
      </c>
      <c r="C809" s="460" t="s">
        <v>467</v>
      </c>
      <c r="D809" s="515">
        <v>0</v>
      </c>
      <c r="E809" s="513"/>
    </row>
    <row r="810" spans="2:5" x14ac:dyDescent="0.2">
      <c r="B810" s="458">
        <v>5110014144</v>
      </c>
      <c r="C810" s="460" t="s">
        <v>467</v>
      </c>
      <c r="D810" s="515">
        <v>0</v>
      </c>
      <c r="E810" s="513"/>
    </row>
    <row r="811" spans="2:5" x14ac:dyDescent="0.2">
      <c r="B811" s="458">
        <v>5110014145</v>
      </c>
      <c r="C811" s="460" t="s">
        <v>467</v>
      </c>
      <c r="D811" s="515">
        <v>0</v>
      </c>
      <c r="E811" s="513"/>
    </row>
    <row r="812" spans="2:5" x14ac:dyDescent="0.2">
      <c r="B812" s="458">
        <v>5110014146</v>
      </c>
      <c r="C812" s="460" t="s">
        <v>467</v>
      </c>
      <c r="D812" s="515">
        <v>0</v>
      </c>
      <c r="E812" s="513"/>
    </row>
    <row r="813" spans="2:5" x14ac:dyDescent="0.2">
      <c r="B813" s="458">
        <v>5110014147</v>
      </c>
      <c r="C813" s="460" t="s">
        <v>467</v>
      </c>
      <c r="D813" s="515">
        <v>0</v>
      </c>
      <c r="E813" s="513"/>
    </row>
    <row r="814" spans="2:5" x14ac:dyDescent="0.2">
      <c r="B814" s="458">
        <v>5110014148</v>
      </c>
      <c r="C814" s="460" t="s">
        <v>467</v>
      </c>
      <c r="D814" s="515">
        <v>0</v>
      </c>
      <c r="E814" s="513"/>
    </row>
    <row r="815" spans="2:5" x14ac:dyDescent="0.2">
      <c r="B815" s="458">
        <v>5110014149</v>
      </c>
      <c r="C815" s="460" t="s">
        <v>467</v>
      </c>
      <c r="D815" s="515">
        <v>0</v>
      </c>
      <c r="E815" s="513"/>
    </row>
    <row r="816" spans="2:5" x14ac:dyDescent="0.2">
      <c r="B816" s="458">
        <v>5110014150</v>
      </c>
      <c r="C816" s="460" t="s">
        <v>467</v>
      </c>
      <c r="D816" s="515">
        <v>0</v>
      </c>
      <c r="E816" s="513"/>
    </row>
    <row r="817" spans="2:5" x14ac:dyDescent="0.2">
      <c r="B817" s="458">
        <v>5110014151</v>
      </c>
      <c r="C817" s="460" t="s">
        <v>467</v>
      </c>
      <c r="D817" s="515">
        <v>0</v>
      </c>
      <c r="E817" s="513"/>
    </row>
    <row r="818" spans="2:5" x14ac:dyDescent="0.2">
      <c r="B818" s="458">
        <v>5110014152</v>
      </c>
      <c r="C818" s="460" t="s">
        <v>467</v>
      </c>
      <c r="D818" s="515">
        <v>0</v>
      </c>
      <c r="E818" s="513"/>
    </row>
    <row r="819" spans="2:5" x14ac:dyDescent="0.2">
      <c r="B819" s="458">
        <v>5110014153</v>
      </c>
      <c r="C819" s="460" t="s">
        <v>467</v>
      </c>
      <c r="D819" s="515">
        <v>0</v>
      </c>
      <c r="E819" s="513"/>
    </row>
    <row r="820" spans="2:5" x14ac:dyDescent="0.2">
      <c r="B820" s="458">
        <v>5110014154</v>
      </c>
      <c r="C820" s="460" t="s">
        <v>467</v>
      </c>
      <c r="D820" s="515">
        <v>0</v>
      </c>
      <c r="E820" s="513"/>
    </row>
    <row r="821" spans="2:5" x14ac:dyDescent="0.2">
      <c r="B821" s="458">
        <v>5110014155</v>
      </c>
      <c r="C821" s="460" t="s">
        <v>467</v>
      </c>
      <c r="D821" s="515">
        <v>0</v>
      </c>
      <c r="E821" s="513"/>
    </row>
    <row r="822" spans="2:5" x14ac:dyDescent="0.2">
      <c r="B822" s="458">
        <v>5110014156</v>
      </c>
      <c r="C822" s="460" t="s">
        <v>467</v>
      </c>
      <c r="D822" s="515">
        <v>0</v>
      </c>
      <c r="E822" s="513"/>
    </row>
    <row r="823" spans="2:5" x14ac:dyDescent="0.2">
      <c r="B823" s="458">
        <v>5110014157</v>
      </c>
      <c r="C823" s="460" t="s">
        <v>467</v>
      </c>
      <c r="D823" s="515">
        <v>0</v>
      </c>
      <c r="E823" s="513"/>
    </row>
    <row r="824" spans="2:5" x14ac:dyDescent="0.2">
      <c r="B824" s="458">
        <v>5110014158</v>
      </c>
      <c r="C824" s="460" t="s">
        <v>467</v>
      </c>
      <c r="D824" s="515">
        <v>0</v>
      </c>
      <c r="E824" s="513"/>
    </row>
    <row r="825" spans="2:5" x14ac:dyDescent="0.2">
      <c r="B825" s="458">
        <v>5110014159</v>
      </c>
      <c r="C825" s="460" t="s">
        <v>467</v>
      </c>
      <c r="D825" s="515">
        <v>0</v>
      </c>
      <c r="E825" s="513"/>
    </row>
    <row r="826" spans="2:5" x14ac:dyDescent="0.2">
      <c r="B826" s="458">
        <v>5110014160</v>
      </c>
      <c r="C826" s="460" t="s">
        <v>467</v>
      </c>
      <c r="D826" s="515">
        <v>0</v>
      </c>
      <c r="E826" s="513"/>
    </row>
    <row r="827" spans="2:5" x14ac:dyDescent="0.2">
      <c r="B827" s="458">
        <v>5110014161</v>
      </c>
      <c r="C827" s="460" t="s">
        <v>467</v>
      </c>
      <c r="D827" s="515">
        <v>0</v>
      </c>
      <c r="E827" s="513"/>
    </row>
    <row r="828" spans="2:5" x14ac:dyDescent="0.2">
      <c r="B828" s="458">
        <v>5110014162</v>
      </c>
      <c r="C828" s="460" t="s">
        <v>467</v>
      </c>
      <c r="D828" s="515">
        <v>0</v>
      </c>
      <c r="E828" s="513"/>
    </row>
    <row r="829" spans="2:5" x14ac:dyDescent="0.2">
      <c r="B829" s="458">
        <v>5110014163</v>
      </c>
      <c r="C829" s="460" t="s">
        <v>467</v>
      </c>
      <c r="D829" s="515">
        <v>0</v>
      </c>
      <c r="E829" s="513"/>
    </row>
    <row r="830" spans="2:5" x14ac:dyDescent="0.2">
      <c r="B830" s="458">
        <v>5110014164</v>
      </c>
      <c r="C830" s="460" t="s">
        <v>467</v>
      </c>
      <c r="D830" s="515">
        <v>0</v>
      </c>
      <c r="E830" s="513"/>
    </row>
    <row r="831" spans="2:5" x14ac:dyDescent="0.2">
      <c r="B831" s="458">
        <v>5110014165</v>
      </c>
      <c r="C831" s="460" t="s">
        <v>467</v>
      </c>
      <c r="D831" s="515">
        <v>0</v>
      </c>
      <c r="E831" s="513"/>
    </row>
    <row r="832" spans="2:5" x14ac:dyDescent="0.2">
      <c r="B832" s="458">
        <v>5110014166</v>
      </c>
      <c r="C832" s="460" t="s">
        <v>467</v>
      </c>
      <c r="D832" s="515">
        <v>0</v>
      </c>
      <c r="E832" s="513"/>
    </row>
    <row r="833" spans="2:5" x14ac:dyDescent="0.2">
      <c r="B833" s="458">
        <v>5110014167</v>
      </c>
      <c r="C833" s="460" t="s">
        <v>467</v>
      </c>
      <c r="D833" s="515">
        <v>0</v>
      </c>
      <c r="E833" s="513"/>
    </row>
    <row r="834" spans="2:5" x14ac:dyDescent="0.2">
      <c r="B834" s="458">
        <v>5110014168</v>
      </c>
      <c r="C834" s="460" t="s">
        <v>467</v>
      </c>
      <c r="D834" s="515">
        <v>0</v>
      </c>
      <c r="E834" s="513"/>
    </row>
    <row r="835" spans="2:5" x14ac:dyDescent="0.2">
      <c r="B835" s="458">
        <v>5110014169</v>
      </c>
      <c r="C835" s="460" t="s">
        <v>467</v>
      </c>
      <c r="D835" s="515">
        <v>0</v>
      </c>
      <c r="E835" s="513"/>
    </row>
    <row r="836" spans="2:5" x14ac:dyDescent="0.2">
      <c r="B836" s="458">
        <v>5110014170</v>
      </c>
      <c r="C836" s="460" t="s">
        <v>467</v>
      </c>
      <c r="D836" s="515">
        <v>0</v>
      </c>
      <c r="E836" s="513"/>
    </row>
    <row r="837" spans="2:5" x14ac:dyDescent="0.2">
      <c r="B837" s="458">
        <v>5110014171</v>
      </c>
      <c r="C837" s="460" t="s">
        <v>467</v>
      </c>
      <c r="D837" s="515">
        <v>0</v>
      </c>
      <c r="E837" s="513"/>
    </row>
    <row r="838" spans="2:5" x14ac:dyDescent="0.2">
      <c r="B838" s="458">
        <v>5110014172</v>
      </c>
      <c r="C838" s="460" t="s">
        <v>467</v>
      </c>
      <c r="D838" s="515">
        <v>0</v>
      </c>
      <c r="E838" s="513"/>
    </row>
    <row r="839" spans="2:5" x14ac:dyDescent="0.2">
      <c r="B839" s="458">
        <v>5110014173</v>
      </c>
      <c r="C839" s="460" t="s">
        <v>467</v>
      </c>
      <c r="D839" s="515">
        <v>0</v>
      </c>
      <c r="E839" s="513"/>
    </row>
    <row r="840" spans="2:5" x14ac:dyDescent="0.2">
      <c r="B840" s="458">
        <v>5110014174</v>
      </c>
      <c r="C840" s="460" t="s">
        <v>467</v>
      </c>
      <c r="D840" s="515">
        <v>0</v>
      </c>
      <c r="E840" s="513"/>
    </row>
    <row r="841" spans="2:5" x14ac:dyDescent="0.2">
      <c r="B841" s="458">
        <v>5110014175</v>
      </c>
      <c r="C841" s="460" t="s">
        <v>467</v>
      </c>
      <c r="D841" s="515">
        <v>0</v>
      </c>
      <c r="E841" s="513"/>
    </row>
    <row r="842" spans="2:5" x14ac:dyDescent="0.2">
      <c r="B842" s="458">
        <v>5110014176</v>
      </c>
      <c r="C842" s="460" t="s">
        <v>467</v>
      </c>
      <c r="D842" s="515">
        <v>0</v>
      </c>
      <c r="E842" s="513"/>
    </row>
    <row r="843" spans="2:5" x14ac:dyDescent="0.2">
      <c r="B843" s="458">
        <v>5110014177</v>
      </c>
      <c r="C843" s="460" t="s">
        <v>467</v>
      </c>
      <c r="D843" s="515">
        <v>0</v>
      </c>
      <c r="E843" s="513"/>
    </row>
    <row r="844" spans="2:5" x14ac:dyDescent="0.2">
      <c r="B844" s="458">
        <v>5110014178</v>
      </c>
      <c r="C844" s="460" t="s">
        <v>467</v>
      </c>
      <c r="D844" s="515">
        <v>0</v>
      </c>
      <c r="E844" s="513"/>
    </row>
    <row r="845" spans="2:5" x14ac:dyDescent="0.2">
      <c r="B845" s="458">
        <v>5110014179</v>
      </c>
      <c r="C845" s="460" t="s">
        <v>467</v>
      </c>
      <c r="D845" s="515">
        <v>0</v>
      </c>
      <c r="E845" s="513"/>
    </row>
    <row r="846" spans="2:5" x14ac:dyDescent="0.2">
      <c r="B846" s="458">
        <v>5110014180</v>
      </c>
      <c r="C846" s="460" t="s">
        <v>467</v>
      </c>
      <c r="D846" s="515">
        <v>0</v>
      </c>
      <c r="E846" s="513"/>
    </row>
    <row r="847" spans="2:5" x14ac:dyDescent="0.2">
      <c r="B847" s="458">
        <v>5110014181</v>
      </c>
      <c r="C847" s="460" t="s">
        <v>467</v>
      </c>
      <c r="D847" s="515">
        <v>0</v>
      </c>
      <c r="E847" s="513"/>
    </row>
    <row r="848" spans="2:5" x14ac:dyDescent="0.2">
      <c r="B848" s="458">
        <v>5110014182</v>
      </c>
      <c r="C848" s="460" t="s">
        <v>467</v>
      </c>
      <c r="D848" s="515">
        <v>0</v>
      </c>
      <c r="E848" s="513"/>
    </row>
    <row r="849" spans="2:5" x14ac:dyDescent="0.2">
      <c r="B849" s="458">
        <v>5110014183</v>
      </c>
      <c r="C849" s="460" t="s">
        <v>467</v>
      </c>
      <c r="D849" s="515">
        <v>0</v>
      </c>
      <c r="E849" s="513"/>
    </row>
    <row r="850" spans="2:5" x14ac:dyDescent="0.2">
      <c r="B850" s="458">
        <v>5110014184</v>
      </c>
      <c r="C850" s="460" t="s">
        <v>467</v>
      </c>
      <c r="D850" s="515">
        <v>0</v>
      </c>
      <c r="E850" s="513"/>
    </row>
    <row r="851" spans="2:5" x14ac:dyDescent="0.2">
      <c r="B851" s="458">
        <v>5110014185</v>
      </c>
      <c r="C851" s="460" t="s">
        <v>467</v>
      </c>
      <c r="D851" s="515">
        <v>0</v>
      </c>
      <c r="E851" s="513"/>
    </row>
    <row r="852" spans="2:5" x14ac:dyDescent="0.2">
      <c r="B852" s="458">
        <v>5110014186</v>
      </c>
      <c r="C852" s="460" t="s">
        <v>467</v>
      </c>
      <c r="D852" s="515">
        <v>0</v>
      </c>
      <c r="E852" s="513"/>
    </row>
    <row r="853" spans="2:5" x14ac:dyDescent="0.2">
      <c r="B853" s="458">
        <v>5110014187</v>
      </c>
      <c r="C853" s="460" t="s">
        <v>467</v>
      </c>
      <c r="D853" s="515">
        <v>0</v>
      </c>
      <c r="E853" s="513"/>
    </row>
    <row r="854" spans="2:5" x14ac:dyDescent="0.2">
      <c r="B854" s="458">
        <v>5110014188</v>
      </c>
      <c r="C854" s="460" t="s">
        <v>467</v>
      </c>
      <c r="D854" s="515">
        <v>0</v>
      </c>
      <c r="E854" s="513"/>
    </row>
    <row r="855" spans="2:5" x14ac:dyDescent="0.2">
      <c r="B855" s="458">
        <v>5110014189</v>
      </c>
      <c r="C855" s="460" t="s">
        <v>467</v>
      </c>
      <c r="D855" s="515">
        <v>0</v>
      </c>
      <c r="E855" s="513"/>
    </row>
    <row r="856" spans="2:5" x14ac:dyDescent="0.2">
      <c r="B856" s="458">
        <v>5110014190</v>
      </c>
      <c r="C856" s="460" t="s">
        <v>467</v>
      </c>
      <c r="D856" s="515">
        <v>0</v>
      </c>
      <c r="E856" s="513"/>
    </row>
    <row r="857" spans="2:5" x14ac:dyDescent="0.2">
      <c r="B857" s="458">
        <v>5110014191</v>
      </c>
      <c r="C857" s="460" t="s">
        <v>467</v>
      </c>
      <c r="D857" s="515">
        <v>0</v>
      </c>
      <c r="E857" s="513"/>
    </row>
    <row r="858" spans="2:5" x14ac:dyDescent="0.2">
      <c r="B858" s="458">
        <v>5110014192</v>
      </c>
      <c r="C858" s="460" t="s">
        <v>467</v>
      </c>
      <c r="D858" s="515">
        <v>0</v>
      </c>
      <c r="E858" s="513"/>
    </row>
    <row r="859" spans="2:5" x14ac:dyDescent="0.2">
      <c r="B859" s="458">
        <v>5110014193</v>
      </c>
      <c r="C859" s="460" t="s">
        <v>467</v>
      </c>
      <c r="D859" s="515">
        <v>0</v>
      </c>
      <c r="E859" s="513"/>
    </row>
    <row r="860" spans="2:5" x14ac:dyDescent="0.2">
      <c r="B860" s="458">
        <v>5110014194</v>
      </c>
      <c r="C860" s="460" t="s">
        <v>467</v>
      </c>
      <c r="D860" s="515">
        <v>0</v>
      </c>
      <c r="E860" s="513"/>
    </row>
    <row r="861" spans="2:5" x14ac:dyDescent="0.2">
      <c r="B861" s="458">
        <v>5110014195</v>
      </c>
      <c r="C861" s="460" t="s">
        <v>467</v>
      </c>
      <c r="D861" s="515">
        <v>0</v>
      </c>
      <c r="E861" s="513"/>
    </row>
    <row r="862" spans="2:5" x14ac:dyDescent="0.2">
      <c r="B862" s="458">
        <v>5110014196</v>
      </c>
      <c r="C862" s="460" t="s">
        <v>467</v>
      </c>
      <c r="D862" s="515">
        <v>0</v>
      </c>
      <c r="E862" s="513"/>
    </row>
    <row r="863" spans="2:5" x14ac:dyDescent="0.2">
      <c r="B863" s="458">
        <v>5110014197</v>
      </c>
      <c r="C863" s="460" t="s">
        <v>467</v>
      </c>
      <c r="D863" s="515">
        <v>0</v>
      </c>
      <c r="E863" s="513"/>
    </row>
    <row r="864" spans="2:5" x14ac:dyDescent="0.2">
      <c r="B864" s="458">
        <v>5110014198</v>
      </c>
      <c r="C864" s="460" t="s">
        <v>467</v>
      </c>
      <c r="D864" s="515">
        <v>0</v>
      </c>
      <c r="E864" s="513"/>
    </row>
    <row r="865" spans="2:5" x14ac:dyDescent="0.2">
      <c r="B865" s="458">
        <v>5110014199</v>
      </c>
      <c r="C865" s="460" t="s">
        <v>467</v>
      </c>
      <c r="D865" s="515">
        <v>0</v>
      </c>
      <c r="E865" s="513"/>
    </row>
    <row r="866" spans="2:5" x14ac:dyDescent="0.2">
      <c r="B866" s="458">
        <v>5110014200</v>
      </c>
      <c r="C866" s="460" t="s">
        <v>467</v>
      </c>
      <c r="D866" s="515">
        <v>0</v>
      </c>
      <c r="E866" s="513"/>
    </row>
    <row r="867" spans="2:5" x14ac:dyDescent="0.2">
      <c r="B867" s="458">
        <v>5110014201</v>
      </c>
      <c r="C867" s="460" t="s">
        <v>467</v>
      </c>
      <c r="D867" s="515">
        <v>0</v>
      </c>
      <c r="E867" s="513"/>
    </row>
    <row r="868" spans="2:5" x14ac:dyDescent="0.2">
      <c r="B868" s="458">
        <v>5110014202</v>
      </c>
      <c r="C868" s="460" t="s">
        <v>467</v>
      </c>
      <c r="D868" s="515">
        <v>0</v>
      </c>
      <c r="E868" s="513"/>
    </row>
    <row r="869" spans="2:5" x14ac:dyDescent="0.2">
      <c r="B869" s="458">
        <v>5110014203</v>
      </c>
      <c r="C869" s="460" t="s">
        <v>467</v>
      </c>
      <c r="D869" s="515">
        <v>0</v>
      </c>
      <c r="E869" s="513"/>
    </row>
    <row r="870" spans="2:5" x14ac:dyDescent="0.2">
      <c r="B870" s="458">
        <v>5110014204</v>
      </c>
      <c r="C870" s="460" t="s">
        <v>467</v>
      </c>
      <c r="D870" s="515">
        <v>0</v>
      </c>
      <c r="E870" s="513"/>
    </row>
    <row r="871" spans="2:5" x14ac:dyDescent="0.2">
      <c r="B871" s="458">
        <v>5110014205</v>
      </c>
      <c r="C871" s="460" t="s">
        <v>467</v>
      </c>
      <c r="D871" s="515">
        <v>0</v>
      </c>
      <c r="E871" s="513"/>
    </row>
    <row r="872" spans="2:5" x14ac:dyDescent="0.2">
      <c r="B872" s="458">
        <v>5110014206</v>
      </c>
      <c r="C872" s="460" t="s">
        <v>467</v>
      </c>
      <c r="D872" s="515">
        <v>0</v>
      </c>
      <c r="E872" s="513"/>
    </row>
    <row r="873" spans="2:5" x14ac:dyDescent="0.2">
      <c r="B873" s="458">
        <v>5110014207</v>
      </c>
      <c r="C873" s="460" t="s">
        <v>467</v>
      </c>
      <c r="D873" s="515">
        <v>0</v>
      </c>
      <c r="E873" s="513"/>
    </row>
    <row r="874" spans="2:5" x14ac:dyDescent="0.2">
      <c r="B874" s="458">
        <v>5110014208</v>
      </c>
      <c r="C874" s="460" t="s">
        <v>467</v>
      </c>
      <c r="D874" s="515">
        <v>0</v>
      </c>
      <c r="E874" s="513"/>
    </row>
    <row r="875" spans="2:5" x14ac:dyDescent="0.2">
      <c r="B875" s="458">
        <v>5110015001</v>
      </c>
      <c r="C875" s="465" t="s">
        <v>468</v>
      </c>
      <c r="D875" s="515">
        <v>0</v>
      </c>
      <c r="E875" s="513"/>
    </row>
    <row r="876" spans="2:5" x14ac:dyDescent="0.2">
      <c r="B876" s="458">
        <v>5110016001</v>
      </c>
      <c r="C876" s="465" t="s">
        <v>469</v>
      </c>
      <c r="D876" s="515">
        <v>0</v>
      </c>
      <c r="E876" s="513"/>
    </row>
    <row r="877" spans="2:5" x14ac:dyDescent="0.2">
      <c r="B877" s="458">
        <v>5110016002</v>
      </c>
      <c r="C877" s="465" t="s">
        <v>469</v>
      </c>
      <c r="D877" s="515">
        <v>0</v>
      </c>
      <c r="E877" s="513"/>
    </row>
    <row r="878" spans="2:5" x14ac:dyDescent="0.2">
      <c r="B878" s="458">
        <v>5110016003</v>
      </c>
      <c r="C878" s="465" t="s">
        <v>469</v>
      </c>
      <c r="D878" s="515">
        <v>0</v>
      </c>
      <c r="E878" s="513"/>
    </row>
    <row r="879" spans="2:5" x14ac:dyDescent="0.2">
      <c r="B879" s="458">
        <v>5110016004</v>
      </c>
      <c r="C879" s="465" t="s">
        <v>469</v>
      </c>
      <c r="D879" s="515">
        <v>0</v>
      </c>
      <c r="E879" s="513"/>
    </row>
    <row r="880" spans="2:5" x14ac:dyDescent="0.2">
      <c r="B880" s="458">
        <v>5110016005</v>
      </c>
      <c r="C880" s="465" t="s">
        <v>469</v>
      </c>
      <c r="D880" s="515">
        <v>0</v>
      </c>
      <c r="E880" s="513"/>
    </row>
    <row r="881" spans="2:5" x14ac:dyDescent="0.2">
      <c r="B881" s="458">
        <v>5110016006</v>
      </c>
      <c r="C881" s="465" t="s">
        <v>469</v>
      </c>
      <c r="D881" s="515">
        <v>0</v>
      </c>
      <c r="E881" s="513"/>
    </row>
    <row r="882" spans="2:5" x14ac:dyDescent="0.2">
      <c r="B882" s="458">
        <v>5110016007</v>
      </c>
      <c r="C882" s="465" t="s">
        <v>469</v>
      </c>
      <c r="D882" s="515">
        <v>0</v>
      </c>
      <c r="E882" s="513"/>
    </row>
    <row r="883" spans="2:5" x14ac:dyDescent="0.2">
      <c r="B883" s="458">
        <v>5110016008</v>
      </c>
      <c r="C883" s="465" t="s">
        <v>469</v>
      </c>
      <c r="D883" s="515">
        <v>0</v>
      </c>
      <c r="E883" s="513"/>
    </row>
    <row r="884" spans="2:5" x14ac:dyDescent="0.2">
      <c r="B884" s="458">
        <v>5110016009</v>
      </c>
      <c r="C884" s="465" t="s">
        <v>469</v>
      </c>
      <c r="D884" s="515">
        <v>0</v>
      </c>
      <c r="E884" s="513"/>
    </row>
    <row r="885" spans="2:5" x14ac:dyDescent="0.2">
      <c r="B885" s="458">
        <v>5110016010</v>
      </c>
      <c r="C885" s="465" t="s">
        <v>469</v>
      </c>
      <c r="D885" s="515">
        <v>0</v>
      </c>
      <c r="E885" s="513"/>
    </row>
    <row r="886" spans="2:5" x14ac:dyDescent="0.2">
      <c r="B886" s="458">
        <v>5110016011</v>
      </c>
      <c r="C886" s="465" t="s">
        <v>469</v>
      </c>
      <c r="D886" s="515">
        <v>0</v>
      </c>
      <c r="E886" s="513"/>
    </row>
    <row r="887" spans="2:5" x14ac:dyDescent="0.2">
      <c r="B887" s="458">
        <v>5110016012</v>
      </c>
      <c r="C887" s="465" t="s">
        <v>469</v>
      </c>
      <c r="D887" s="515">
        <v>0</v>
      </c>
      <c r="E887" s="513"/>
    </row>
    <row r="888" spans="2:5" x14ac:dyDescent="0.2">
      <c r="B888" s="458">
        <v>5110016013</v>
      </c>
      <c r="C888" s="465" t="s">
        <v>469</v>
      </c>
      <c r="D888" s="515">
        <v>0</v>
      </c>
      <c r="E888" s="513"/>
    </row>
    <row r="889" spans="2:5" x14ac:dyDescent="0.2">
      <c r="B889" s="458">
        <v>5110016014</v>
      </c>
      <c r="C889" s="465" t="s">
        <v>469</v>
      </c>
      <c r="D889" s="515">
        <v>0</v>
      </c>
      <c r="E889" s="513"/>
    </row>
    <row r="890" spans="2:5" x14ac:dyDescent="0.2">
      <c r="B890" s="458">
        <v>5110016015</v>
      </c>
      <c r="C890" s="465" t="s">
        <v>469</v>
      </c>
      <c r="D890" s="515">
        <v>0</v>
      </c>
      <c r="E890" s="513"/>
    </row>
    <row r="891" spans="2:5" x14ac:dyDescent="0.2">
      <c r="B891" s="458">
        <v>5110016016</v>
      </c>
      <c r="C891" s="465" t="s">
        <v>469</v>
      </c>
      <c r="D891" s="515">
        <v>0</v>
      </c>
      <c r="E891" s="513"/>
    </row>
    <row r="892" spans="2:5" x14ac:dyDescent="0.2">
      <c r="B892" s="458">
        <v>5110016017</v>
      </c>
      <c r="C892" s="465" t="s">
        <v>469</v>
      </c>
      <c r="D892" s="515">
        <v>0</v>
      </c>
      <c r="E892" s="513"/>
    </row>
    <row r="893" spans="2:5" x14ac:dyDescent="0.2">
      <c r="B893" s="458">
        <v>5110016018</v>
      </c>
      <c r="C893" s="465" t="s">
        <v>469</v>
      </c>
      <c r="D893" s="515">
        <v>0</v>
      </c>
      <c r="E893" s="513"/>
    </row>
    <row r="894" spans="2:5" x14ac:dyDescent="0.2">
      <c r="B894" s="458">
        <v>5110016019</v>
      </c>
      <c r="C894" s="465" t="s">
        <v>469</v>
      </c>
      <c r="D894" s="515">
        <v>0</v>
      </c>
      <c r="E894" s="513"/>
    </row>
    <row r="895" spans="2:5" x14ac:dyDescent="0.2">
      <c r="B895" s="458">
        <v>5110016020</v>
      </c>
      <c r="C895" s="465" t="s">
        <v>469</v>
      </c>
      <c r="D895" s="515">
        <v>0</v>
      </c>
      <c r="E895" s="513"/>
    </row>
    <row r="896" spans="2:5" x14ac:dyDescent="0.2">
      <c r="B896" s="458">
        <v>5110016021</v>
      </c>
      <c r="C896" s="465" t="s">
        <v>469</v>
      </c>
      <c r="D896" s="515">
        <v>0</v>
      </c>
      <c r="E896" s="513"/>
    </row>
    <row r="897" spans="2:5" x14ac:dyDescent="0.2">
      <c r="B897" s="458">
        <v>5110016022</v>
      </c>
      <c r="C897" s="465" t="s">
        <v>469</v>
      </c>
      <c r="D897" s="515">
        <v>0</v>
      </c>
      <c r="E897" s="513"/>
    </row>
    <row r="898" spans="2:5" x14ac:dyDescent="0.2">
      <c r="B898" s="458">
        <v>5110016023</v>
      </c>
      <c r="C898" s="465" t="s">
        <v>469</v>
      </c>
      <c r="D898" s="515">
        <v>0</v>
      </c>
      <c r="E898" s="513"/>
    </row>
    <row r="899" spans="2:5" x14ac:dyDescent="0.2">
      <c r="B899" s="458">
        <v>5110016024</v>
      </c>
      <c r="C899" s="465" t="s">
        <v>469</v>
      </c>
      <c r="D899" s="515">
        <v>0</v>
      </c>
      <c r="E899" s="513"/>
    </row>
    <row r="900" spans="2:5" x14ac:dyDescent="0.2">
      <c r="B900" s="458">
        <v>5110016025</v>
      </c>
      <c r="C900" s="465" t="s">
        <v>469</v>
      </c>
      <c r="D900" s="515">
        <v>0</v>
      </c>
      <c r="E900" s="513"/>
    </row>
    <row r="901" spans="2:5" x14ac:dyDescent="0.2">
      <c r="B901" s="458">
        <v>5110016026</v>
      </c>
      <c r="C901" s="465" t="s">
        <v>469</v>
      </c>
      <c r="D901" s="515">
        <v>0</v>
      </c>
      <c r="E901" s="513"/>
    </row>
    <row r="902" spans="2:5" x14ac:dyDescent="0.2">
      <c r="B902" s="458">
        <v>5110016027</v>
      </c>
      <c r="C902" s="465" t="s">
        <v>469</v>
      </c>
      <c r="D902" s="515">
        <v>0</v>
      </c>
      <c r="E902" s="513"/>
    </row>
    <row r="903" spans="2:5" x14ac:dyDescent="0.2">
      <c r="B903" s="458">
        <v>5110016028</v>
      </c>
      <c r="C903" s="465" t="s">
        <v>469</v>
      </c>
      <c r="D903" s="515">
        <v>0</v>
      </c>
      <c r="E903" s="513"/>
    </row>
    <row r="904" spans="2:5" x14ac:dyDescent="0.2">
      <c r="B904" s="458">
        <v>5110016029</v>
      </c>
      <c r="C904" s="465" t="s">
        <v>469</v>
      </c>
      <c r="D904" s="515">
        <v>0</v>
      </c>
      <c r="E904" s="513"/>
    </row>
    <row r="905" spans="2:5" x14ac:dyDescent="0.2">
      <c r="B905" s="458">
        <v>5110016030</v>
      </c>
      <c r="C905" s="465" t="s">
        <v>469</v>
      </c>
      <c r="D905" s="515">
        <v>0</v>
      </c>
      <c r="E905" s="513"/>
    </row>
    <row r="906" spans="2:5" x14ac:dyDescent="0.2">
      <c r="B906" s="458">
        <v>5110016031</v>
      </c>
      <c r="C906" s="465" t="s">
        <v>469</v>
      </c>
      <c r="D906" s="515">
        <v>0</v>
      </c>
      <c r="E906" s="513"/>
    </row>
    <row r="907" spans="2:5" x14ac:dyDescent="0.2">
      <c r="B907" s="458">
        <v>5110016032</v>
      </c>
      <c r="C907" s="465" t="s">
        <v>469</v>
      </c>
      <c r="D907" s="515">
        <v>0</v>
      </c>
      <c r="E907" s="513"/>
    </row>
    <row r="908" spans="2:5" x14ac:dyDescent="0.2">
      <c r="B908" s="458">
        <v>5110016033</v>
      </c>
      <c r="C908" s="465" t="s">
        <v>469</v>
      </c>
      <c r="D908" s="515">
        <v>0</v>
      </c>
      <c r="E908" s="513"/>
    </row>
    <row r="909" spans="2:5" x14ac:dyDescent="0.2">
      <c r="B909" s="458">
        <v>5110016034</v>
      </c>
      <c r="C909" s="465" t="s">
        <v>469</v>
      </c>
      <c r="D909" s="515">
        <v>0</v>
      </c>
      <c r="E909" s="513"/>
    </row>
    <row r="910" spans="2:5" x14ac:dyDescent="0.2">
      <c r="B910" s="458">
        <v>5110016035</v>
      </c>
      <c r="C910" s="465" t="s">
        <v>469</v>
      </c>
      <c r="D910" s="515">
        <v>0</v>
      </c>
      <c r="E910" s="513"/>
    </row>
    <row r="911" spans="2:5" x14ac:dyDescent="0.2">
      <c r="B911" s="458">
        <v>5110016036</v>
      </c>
      <c r="C911" s="465" t="s">
        <v>469</v>
      </c>
      <c r="D911" s="515">
        <v>0</v>
      </c>
      <c r="E911" s="513"/>
    </row>
    <row r="912" spans="2:5" x14ac:dyDescent="0.2">
      <c r="B912" s="458">
        <v>5110016037</v>
      </c>
      <c r="C912" s="465" t="s">
        <v>469</v>
      </c>
      <c r="D912" s="515">
        <v>0</v>
      </c>
      <c r="E912" s="513"/>
    </row>
    <row r="913" spans="2:5" x14ac:dyDescent="0.2">
      <c r="B913" s="458">
        <v>5110016038</v>
      </c>
      <c r="C913" s="465" t="s">
        <v>469</v>
      </c>
      <c r="D913" s="515">
        <v>0</v>
      </c>
      <c r="E913" s="513"/>
    </row>
    <row r="914" spans="2:5" x14ac:dyDescent="0.2">
      <c r="B914" s="458">
        <v>5110016039</v>
      </c>
      <c r="C914" s="465" t="s">
        <v>469</v>
      </c>
      <c r="D914" s="515">
        <v>0</v>
      </c>
      <c r="E914" s="513"/>
    </row>
    <row r="915" spans="2:5" x14ac:dyDescent="0.2">
      <c r="B915" s="458">
        <v>5110016040</v>
      </c>
      <c r="C915" s="465" t="s">
        <v>469</v>
      </c>
      <c r="D915" s="515">
        <v>0</v>
      </c>
      <c r="E915" s="513"/>
    </row>
    <row r="916" spans="2:5" x14ac:dyDescent="0.2">
      <c r="B916" s="458">
        <v>5110016041</v>
      </c>
      <c r="C916" s="465" t="s">
        <v>469</v>
      </c>
      <c r="D916" s="515">
        <v>0</v>
      </c>
      <c r="E916" s="513"/>
    </row>
    <row r="917" spans="2:5" x14ac:dyDescent="0.2">
      <c r="B917" s="458">
        <v>5110016042</v>
      </c>
      <c r="C917" s="465" t="s">
        <v>469</v>
      </c>
      <c r="D917" s="515">
        <v>0</v>
      </c>
      <c r="E917" s="513"/>
    </row>
    <row r="918" spans="2:5" x14ac:dyDescent="0.2">
      <c r="B918" s="458">
        <v>5110016043</v>
      </c>
      <c r="C918" s="465" t="s">
        <v>469</v>
      </c>
      <c r="D918" s="515">
        <v>0</v>
      </c>
      <c r="E918" s="513"/>
    </row>
    <row r="919" spans="2:5" x14ac:dyDescent="0.2">
      <c r="B919" s="458">
        <v>5110016044</v>
      </c>
      <c r="C919" s="465" t="s">
        <v>469</v>
      </c>
      <c r="D919" s="515">
        <v>0</v>
      </c>
      <c r="E919" s="513"/>
    </row>
    <row r="920" spans="2:5" x14ac:dyDescent="0.2">
      <c r="B920" s="458">
        <v>5110016045</v>
      </c>
      <c r="C920" s="465" t="s">
        <v>469</v>
      </c>
      <c r="D920" s="515">
        <v>0</v>
      </c>
      <c r="E920" s="513"/>
    </row>
    <row r="921" spans="2:5" x14ac:dyDescent="0.2">
      <c r="B921" s="458">
        <v>5110016046</v>
      </c>
      <c r="C921" s="465" t="s">
        <v>469</v>
      </c>
      <c r="D921" s="515">
        <v>0</v>
      </c>
      <c r="E921" s="513"/>
    </row>
    <row r="922" spans="2:5" x14ac:dyDescent="0.2">
      <c r="B922" s="458">
        <v>5110016047</v>
      </c>
      <c r="C922" s="465" t="s">
        <v>469</v>
      </c>
      <c r="D922" s="515">
        <v>0</v>
      </c>
      <c r="E922" s="513"/>
    </row>
    <row r="923" spans="2:5" x14ac:dyDescent="0.2">
      <c r="B923" s="458">
        <v>5110016048</v>
      </c>
      <c r="C923" s="465" t="s">
        <v>469</v>
      </c>
      <c r="D923" s="515">
        <v>0</v>
      </c>
      <c r="E923" s="513"/>
    </row>
    <row r="924" spans="2:5" x14ac:dyDescent="0.2">
      <c r="B924" s="458">
        <v>5110016049</v>
      </c>
      <c r="C924" s="465" t="s">
        <v>469</v>
      </c>
      <c r="D924" s="515">
        <v>0</v>
      </c>
      <c r="E924" s="513"/>
    </row>
    <row r="925" spans="2:5" x14ac:dyDescent="0.2">
      <c r="B925" s="458">
        <v>5110016050</v>
      </c>
      <c r="C925" s="465" t="s">
        <v>469</v>
      </c>
      <c r="D925" s="515">
        <v>0</v>
      </c>
      <c r="E925" s="513"/>
    </row>
    <row r="926" spans="2:5" x14ac:dyDescent="0.2">
      <c r="B926" s="458">
        <v>5110016051</v>
      </c>
      <c r="C926" s="465" t="s">
        <v>469</v>
      </c>
      <c r="D926" s="515">
        <v>0</v>
      </c>
      <c r="E926" s="513"/>
    </row>
    <row r="927" spans="2:5" x14ac:dyDescent="0.2">
      <c r="B927" s="458">
        <v>5110016052</v>
      </c>
      <c r="C927" s="465" t="s">
        <v>469</v>
      </c>
      <c r="D927" s="515">
        <v>0</v>
      </c>
      <c r="E927" s="513"/>
    </row>
    <row r="928" spans="2:5" x14ac:dyDescent="0.2">
      <c r="B928" s="458">
        <v>5110016053</v>
      </c>
      <c r="C928" s="465" t="s">
        <v>469</v>
      </c>
      <c r="D928" s="515">
        <v>0</v>
      </c>
      <c r="E928" s="513"/>
    </row>
    <row r="929" spans="2:5" x14ac:dyDescent="0.2">
      <c r="B929" s="458">
        <v>5110016054</v>
      </c>
      <c r="C929" s="465" t="s">
        <v>469</v>
      </c>
      <c r="D929" s="515">
        <v>0</v>
      </c>
      <c r="E929" s="513"/>
    </row>
    <row r="930" spans="2:5" x14ac:dyDescent="0.2">
      <c r="B930" s="458">
        <v>5110016055</v>
      </c>
      <c r="C930" s="465" t="s">
        <v>469</v>
      </c>
      <c r="D930" s="515">
        <v>0</v>
      </c>
      <c r="E930" s="513"/>
    </row>
    <row r="931" spans="2:5" x14ac:dyDescent="0.2">
      <c r="B931" s="458">
        <v>5110016056</v>
      </c>
      <c r="C931" s="465" t="s">
        <v>469</v>
      </c>
      <c r="D931" s="515">
        <v>0</v>
      </c>
      <c r="E931" s="513"/>
    </row>
    <row r="932" spans="2:5" x14ac:dyDescent="0.2">
      <c r="B932" s="458">
        <v>5110016057</v>
      </c>
      <c r="C932" s="465" t="s">
        <v>469</v>
      </c>
      <c r="D932" s="515">
        <v>0</v>
      </c>
      <c r="E932" s="513"/>
    </row>
    <row r="933" spans="2:5" x14ac:dyDescent="0.2">
      <c r="B933" s="458">
        <v>5110016058</v>
      </c>
      <c r="C933" s="465" t="s">
        <v>469</v>
      </c>
      <c r="D933" s="515">
        <v>0</v>
      </c>
      <c r="E933" s="513"/>
    </row>
    <row r="934" spans="2:5" x14ac:dyDescent="0.2">
      <c r="B934" s="458">
        <v>5110016059</v>
      </c>
      <c r="C934" s="465" t="s">
        <v>469</v>
      </c>
      <c r="D934" s="515">
        <v>0</v>
      </c>
      <c r="E934" s="513"/>
    </row>
    <row r="935" spans="2:5" x14ac:dyDescent="0.2">
      <c r="B935" s="458">
        <v>5110016060</v>
      </c>
      <c r="C935" s="465" t="s">
        <v>469</v>
      </c>
      <c r="D935" s="515">
        <v>0</v>
      </c>
      <c r="E935" s="513"/>
    </row>
    <row r="936" spans="2:5" x14ac:dyDescent="0.2">
      <c r="B936" s="458">
        <v>5110016061</v>
      </c>
      <c r="C936" s="465" t="s">
        <v>469</v>
      </c>
      <c r="D936" s="515">
        <v>0</v>
      </c>
      <c r="E936" s="513"/>
    </row>
    <row r="937" spans="2:5" x14ac:dyDescent="0.2">
      <c r="B937" s="458">
        <v>5110016062</v>
      </c>
      <c r="C937" s="465" t="s">
        <v>469</v>
      </c>
      <c r="D937" s="515">
        <v>0</v>
      </c>
      <c r="E937" s="513"/>
    </row>
    <row r="938" spans="2:5" x14ac:dyDescent="0.2">
      <c r="B938" s="458">
        <v>5110016063</v>
      </c>
      <c r="C938" s="465" t="s">
        <v>469</v>
      </c>
      <c r="D938" s="515">
        <v>0</v>
      </c>
      <c r="E938" s="513"/>
    </row>
    <row r="939" spans="2:5" x14ac:dyDescent="0.2">
      <c r="B939" s="458">
        <v>5110016064</v>
      </c>
      <c r="C939" s="465" t="s">
        <v>469</v>
      </c>
      <c r="D939" s="515">
        <v>0</v>
      </c>
      <c r="E939" s="513"/>
    </row>
    <row r="940" spans="2:5" x14ac:dyDescent="0.2">
      <c r="B940" s="458">
        <v>5110016065</v>
      </c>
      <c r="C940" s="465" t="s">
        <v>469</v>
      </c>
      <c r="D940" s="515">
        <v>0</v>
      </c>
      <c r="E940" s="513"/>
    </row>
    <row r="941" spans="2:5" x14ac:dyDescent="0.2">
      <c r="B941" s="458">
        <v>5110016066</v>
      </c>
      <c r="C941" s="465" t="s">
        <v>469</v>
      </c>
      <c r="D941" s="515">
        <v>0</v>
      </c>
      <c r="E941" s="513"/>
    </row>
    <row r="942" spans="2:5" x14ac:dyDescent="0.2">
      <c r="B942" s="458">
        <v>5110016067</v>
      </c>
      <c r="C942" s="465" t="s">
        <v>469</v>
      </c>
      <c r="D942" s="515">
        <v>0</v>
      </c>
      <c r="E942" s="513"/>
    </row>
    <row r="943" spans="2:5" x14ac:dyDescent="0.2">
      <c r="B943" s="458">
        <v>5110016068</v>
      </c>
      <c r="C943" s="465" t="s">
        <v>469</v>
      </c>
      <c r="D943" s="515">
        <v>0</v>
      </c>
      <c r="E943" s="513"/>
    </row>
    <row r="944" spans="2:5" x14ac:dyDescent="0.2">
      <c r="B944" s="458">
        <v>5110016069</v>
      </c>
      <c r="C944" s="465" t="s">
        <v>469</v>
      </c>
      <c r="D944" s="515">
        <v>0</v>
      </c>
      <c r="E944" s="513"/>
    </row>
    <row r="945" spans="2:5" x14ac:dyDescent="0.2">
      <c r="B945" s="458">
        <v>5110016070</v>
      </c>
      <c r="C945" s="465" t="s">
        <v>469</v>
      </c>
      <c r="D945" s="515">
        <v>0</v>
      </c>
      <c r="E945" s="513"/>
    </row>
    <row r="946" spans="2:5" x14ac:dyDescent="0.2">
      <c r="B946" s="458">
        <v>5110016071</v>
      </c>
      <c r="C946" s="465" t="s">
        <v>469</v>
      </c>
      <c r="D946" s="515">
        <v>0</v>
      </c>
      <c r="E946" s="513"/>
    </row>
    <row r="947" spans="2:5" x14ac:dyDescent="0.2">
      <c r="B947" s="458">
        <v>5110016072</v>
      </c>
      <c r="C947" s="465" t="s">
        <v>469</v>
      </c>
      <c r="D947" s="515">
        <v>0</v>
      </c>
      <c r="E947" s="513"/>
    </row>
    <row r="948" spans="2:5" x14ac:dyDescent="0.2">
      <c r="B948" s="458">
        <v>5110016073</v>
      </c>
      <c r="C948" s="465" t="s">
        <v>469</v>
      </c>
      <c r="D948" s="515">
        <v>0</v>
      </c>
      <c r="E948" s="513"/>
    </row>
    <row r="949" spans="2:5" x14ac:dyDescent="0.2">
      <c r="B949" s="458">
        <v>5110016074</v>
      </c>
      <c r="C949" s="465" t="s">
        <v>469</v>
      </c>
      <c r="D949" s="515">
        <v>0</v>
      </c>
      <c r="E949" s="513"/>
    </row>
    <row r="950" spans="2:5" x14ac:dyDescent="0.2">
      <c r="B950" s="458">
        <v>5110016075</v>
      </c>
      <c r="C950" s="465" t="s">
        <v>469</v>
      </c>
      <c r="D950" s="515">
        <v>0</v>
      </c>
      <c r="E950" s="513"/>
    </row>
    <row r="951" spans="2:5" x14ac:dyDescent="0.2">
      <c r="B951" s="458">
        <v>5110016076</v>
      </c>
      <c r="C951" s="465" t="s">
        <v>469</v>
      </c>
      <c r="D951" s="515">
        <v>0</v>
      </c>
      <c r="E951" s="513"/>
    </row>
    <row r="952" spans="2:5" x14ac:dyDescent="0.2">
      <c r="B952" s="458">
        <v>5110016077</v>
      </c>
      <c r="C952" s="465" t="s">
        <v>469</v>
      </c>
      <c r="D952" s="515">
        <v>0</v>
      </c>
      <c r="E952" s="513"/>
    </row>
    <row r="953" spans="2:5" x14ac:dyDescent="0.2">
      <c r="B953" s="458">
        <v>5110016078</v>
      </c>
      <c r="C953" s="465" t="s">
        <v>469</v>
      </c>
      <c r="D953" s="515">
        <v>0</v>
      </c>
      <c r="E953" s="513"/>
    </row>
    <row r="954" spans="2:5" x14ac:dyDescent="0.2">
      <c r="B954" s="458">
        <v>5110016079</v>
      </c>
      <c r="C954" s="465" t="s">
        <v>469</v>
      </c>
      <c r="D954" s="515">
        <v>0</v>
      </c>
      <c r="E954" s="513"/>
    </row>
    <row r="955" spans="2:5" x14ac:dyDescent="0.2">
      <c r="B955" s="458">
        <v>5110016080</v>
      </c>
      <c r="C955" s="465" t="s">
        <v>469</v>
      </c>
      <c r="D955" s="515">
        <v>0</v>
      </c>
      <c r="E955" s="513"/>
    </row>
    <row r="956" spans="2:5" x14ac:dyDescent="0.2">
      <c r="B956" s="458">
        <v>5110017001</v>
      </c>
      <c r="C956" s="465" t="s">
        <v>470</v>
      </c>
      <c r="D956" s="515">
        <v>0</v>
      </c>
      <c r="E956" s="513"/>
    </row>
    <row r="957" spans="2:5" x14ac:dyDescent="0.2">
      <c r="B957" s="458">
        <v>5110017002</v>
      </c>
      <c r="C957" s="465" t="s">
        <v>470</v>
      </c>
      <c r="D957" s="515">
        <v>0</v>
      </c>
      <c r="E957" s="513"/>
    </row>
    <row r="958" spans="2:5" x14ac:dyDescent="0.2">
      <c r="B958" s="458">
        <v>5110017003</v>
      </c>
      <c r="C958" s="465" t="s">
        <v>470</v>
      </c>
      <c r="D958" s="515">
        <v>0</v>
      </c>
      <c r="E958" s="513"/>
    </row>
    <row r="959" spans="2:5" x14ac:dyDescent="0.2">
      <c r="B959" s="458">
        <v>5110017004</v>
      </c>
      <c r="C959" s="465" t="s">
        <v>470</v>
      </c>
      <c r="D959" s="515">
        <v>0</v>
      </c>
      <c r="E959" s="513"/>
    </row>
    <row r="960" spans="2:5" x14ac:dyDescent="0.2">
      <c r="B960" s="458">
        <v>5110017005</v>
      </c>
      <c r="C960" s="465" t="s">
        <v>470</v>
      </c>
      <c r="D960" s="515">
        <v>0</v>
      </c>
      <c r="E960" s="513"/>
    </row>
    <row r="961" spans="2:5" x14ac:dyDescent="0.2">
      <c r="B961" s="458">
        <v>5110017006</v>
      </c>
      <c r="C961" s="465" t="s">
        <v>470</v>
      </c>
      <c r="D961" s="515">
        <v>0</v>
      </c>
      <c r="E961" s="513"/>
    </row>
    <row r="962" spans="2:5" x14ac:dyDescent="0.2">
      <c r="B962" s="458">
        <v>5110017007</v>
      </c>
      <c r="C962" s="465" t="s">
        <v>470</v>
      </c>
      <c r="D962" s="515">
        <v>0</v>
      </c>
      <c r="E962" s="513"/>
    </row>
    <row r="963" spans="2:5" x14ac:dyDescent="0.2">
      <c r="B963" s="458">
        <v>5110017008</v>
      </c>
      <c r="C963" s="465" t="s">
        <v>470</v>
      </c>
      <c r="D963" s="515">
        <v>0</v>
      </c>
      <c r="E963" s="513"/>
    </row>
    <row r="964" spans="2:5" x14ac:dyDescent="0.2">
      <c r="B964" s="458">
        <v>5110017009</v>
      </c>
      <c r="C964" s="465" t="s">
        <v>470</v>
      </c>
      <c r="D964" s="515">
        <v>0</v>
      </c>
      <c r="E964" s="513"/>
    </row>
    <row r="965" spans="2:5" x14ac:dyDescent="0.2">
      <c r="B965" s="458">
        <v>5110017010</v>
      </c>
      <c r="C965" s="465" t="s">
        <v>470</v>
      </c>
      <c r="D965" s="515">
        <v>0</v>
      </c>
      <c r="E965" s="513"/>
    </row>
    <row r="966" spans="2:5" x14ac:dyDescent="0.2">
      <c r="B966" s="458">
        <v>5110017011</v>
      </c>
      <c r="C966" s="465" t="s">
        <v>470</v>
      </c>
      <c r="D966" s="515">
        <v>0</v>
      </c>
      <c r="E966" s="513"/>
    </row>
    <row r="967" spans="2:5" x14ac:dyDescent="0.2">
      <c r="B967" s="458">
        <v>5110017012</v>
      </c>
      <c r="C967" s="465" t="s">
        <v>470</v>
      </c>
      <c r="D967" s="515">
        <v>0</v>
      </c>
      <c r="E967" s="513"/>
    </row>
    <row r="968" spans="2:5" x14ac:dyDescent="0.2">
      <c r="B968" s="458">
        <v>5110017013</v>
      </c>
      <c r="C968" s="465" t="s">
        <v>470</v>
      </c>
      <c r="D968" s="515">
        <v>0</v>
      </c>
      <c r="E968" s="513"/>
    </row>
    <row r="969" spans="2:5" x14ac:dyDescent="0.2">
      <c r="B969" s="458">
        <v>5110017014</v>
      </c>
      <c r="C969" s="465" t="s">
        <v>470</v>
      </c>
      <c r="D969" s="515">
        <v>0</v>
      </c>
      <c r="E969" s="513"/>
    </row>
    <row r="970" spans="2:5" x14ac:dyDescent="0.2">
      <c r="B970" s="458">
        <v>5110017015</v>
      </c>
      <c r="C970" s="465" t="s">
        <v>470</v>
      </c>
      <c r="D970" s="515">
        <v>0</v>
      </c>
      <c r="E970" s="513"/>
    </row>
    <row r="971" spans="2:5" x14ac:dyDescent="0.2">
      <c r="B971" s="458">
        <v>5110017016</v>
      </c>
      <c r="C971" s="465" t="s">
        <v>470</v>
      </c>
      <c r="D971" s="515">
        <v>0</v>
      </c>
      <c r="E971" s="513"/>
    </row>
    <row r="972" spans="2:5" x14ac:dyDescent="0.2">
      <c r="B972" s="458">
        <v>5110017017</v>
      </c>
      <c r="C972" s="465" t="s">
        <v>470</v>
      </c>
      <c r="D972" s="515">
        <v>0</v>
      </c>
      <c r="E972" s="513"/>
    </row>
    <row r="973" spans="2:5" x14ac:dyDescent="0.2">
      <c r="B973" s="458">
        <v>5110017018</v>
      </c>
      <c r="C973" s="465" t="s">
        <v>470</v>
      </c>
      <c r="D973" s="515">
        <v>0</v>
      </c>
      <c r="E973" s="513"/>
    </row>
    <row r="974" spans="2:5" x14ac:dyDescent="0.2">
      <c r="B974" s="458">
        <v>5110017019</v>
      </c>
      <c r="C974" s="465" t="s">
        <v>470</v>
      </c>
      <c r="D974" s="515">
        <v>0</v>
      </c>
      <c r="E974" s="513"/>
    </row>
    <row r="975" spans="2:5" x14ac:dyDescent="0.2">
      <c r="B975" s="458">
        <v>5110017020</v>
      </c>
      <c r="C975" s="465" t="s">
        <v>470</v>
      </c>
      <c r="D975" s="515">
        <v>0</v>
      </c>
      <c r="E975" s="513"/>
    </row>
    <row r="976" spans="2:5" x14ac:dyDescent="0.2">
      <c r="B976" s="458">
        <v>5110017021</v>
      </c>
      <c r="C976" s="465" t="s">
        <v>470</v>
      </c>
      <c r="D976" s="515">
        <v>0</v>
      </c>
      <c r="E976" s="513"/>
    </row>
    <row r="977" spans="2:5" x14ac:dyDescent="0.2">
      <c r="B977" s="458">
        <v>5110017022</v>
      </c>
      <c r="C977" s="465" t="s">
        <v>470</v>
      </c>
      <c r="D977" s="515">
        <v>0</v>
      </c>
      <c r="E977" s="513"/>
    </row>
    <row r="978" spans="2:5" x14ac:dyDescent="0.2">
      <c r="B978" s="458">
        <v>5110017023</v>
      </c>
      <c r="C978" s="465" t="s">
        <v>470</v>
      </c>
      <c r="D978" s="515">
        <v>0</v>
      </c>
      <c r="E978" s="513"/>
    </row>
    <row r="979" spans="2:5" x14ac:dyDescent="0.2">
      <c r="B979" s="458">
        <v>5110017024</v>
      </c>
      <c r="C979" s="465" t="s">
        <v>470</v>
      </c>
      <c r="D979" s="515">
        <v>0</v>
      </c>
      <c r="E979" s="513"/>
    </row>
    <row r="980" spans="2:5" x14ac:dyDescent="0.2">
      <c r="B980" s="458">
        <v>5110017025</v>
      </c>
      <c r="C980" s="465" t="s">
        <v>470</v>
      </c>
      <c r="D980" s="515">
        <v>0</v>
      </c>
      <c r="E980" s="513"/>
    </row>
    <row r="981" spans="2:5" x14ac:dyDescent="0.2">
      <c r="B981" s="458">
        <v>5110017026</v>
      </c>
      <c r="C981" s="465" t="s">
        <v>470</v>
      </c>
      <c r="D981" s="515">
        <v>0</v>
      </c>
      <c r="E981" s="513"/>
    </row>
    <row r="982" spans="2:5" x14ac:dyDescent="0.2">
      <c r="B982" s="458">
        <v>5110017027</v>
      </c>
      <c r="C982" s="465" t="s">
        <v>470</v>
      </c>
      <c r="D982" s="515">
        <v>0</v>
      </c>
      <c r="E982" s="513"/>
    </row>
    <row r="983" spans="2:5" x14ac:dyDescent="0.2">
      <c r="B983" s="458">
        <v>5110017028</v>
      </c>
      <c r="C983" s="465" t="s">
        <v>470</v>
      </c>
      <c r="D983" s="515">
        <v>0</v>
      </c>
      <c r="E983" s="513"/>
    </row>
    <row r="984" spans="2:5" x14ac:dyDescent="0.2">
      <c r="B984" s="458">
        <v>5110017029</v>
      </c>
      <c r="C984" s="465" t="s">
        <v>470</v>
      </c>
      <c r="D984" s="515">
        <v>0</v>
      </c>
      <c r="E984" s="513"/>
    </row>
    <row r="985" spans="2:5" x14ac:dyDescent="0.2">
      <c r="B985" s="458">
        <v>5110017030</v>
      </c>
      <c r="C985" s="465" t="s">
        <v>470</v>
      </c>
      <c r="D985" s="515">
        <v>0</v>
      </c>
      <c r="E985" s="513"/>
    </row>
    <row r="986" spans="2:5" x14ac:dyDescent="0.2">
      <c r="B986" s="458">
        <v>5110017031</v>
      </c>
      <c r="C986" s="465" t="s">
        <v>470</v>
      </c>
      <c r="D986" s="515">
        <v>0</v>
      </c>
      <c r="E986" s="513"/>
    </row>
    <row r="987" spans="2:5" x14ac:dyDescent="0.2">
      <c r="B987" s="458">
        <v>5110017032</v>
      </c>
      <c r="C987" s="465" t="s">
        <v>470</v>
      </c>
      <c r="D987" s="515">
        <v>0</v>
      </c>
      <c r="E987" s="513"/>
    </row>
    <row r="988" spans="2:5" x14ac:dyDescent="0.2">
      <c r="B988" s="458">
        <v>5110017033</v>
      </c>
      <c r="C988" s="465" t="s">
        <v>470</v>
      </c>
      <c r="D988" s="515">
        <v>0</v>
      </c>
      <c r="E988" s="513"/>
    </row>
    <row r="989" spans="2:5" x14ac:dyDescent="0.2">
      <c r="B989" s="458">
        <v>5110017034</v>
      </c>
      <c r="C989" s="465" t="s">
        <v>470</v>
      </c>
      <c r="D989" s="515">
        <v>0</v>
      </c>
      <c r="E989" s="513"/>
    </row>
    <row r="990" spans="2:5" x14ac:dyDescent="0.2">
      <c r="B990" s="458">
        <v>5110017035</v>
      </c>
      <c r="C990" s="465" t="s">
        <v>470</v>
      </c>
      <c r="D990" s="515">
        <v>0</v>
      </c>
      <c r="E990" s="513"/>
    </row>
    <row r="991" spans="2:5" x14ac:dyDescent="0.2">
      <c r="B991" s="458">
        <v>5110017036</v>
      </c>
      <c r="C991" s="465" t="s">
        <v>470</v>
      </c>
      <c r="D991" s="515">
        <v>0</v>
      </c>
      <c r="E991" s="513"/>
    </row>
    <row r="992" spans="2:5" x14ac:dyDescent="0.2">
      <c r="B992" s="458">
        <v>5110017037</v>
      </c>
      <c r="C992" s="465" t="s">
        <v>470</v>
      </c>
      <c r="D992" s="515">
        <v>0</v>
      </c>
      <c r="E992" s="513"/>
    </row>
    <row r="993" spans="2:5" x14ac:dyDescent="0.2">
      <c r="B993" s="458">
        <v>5110017038</v>
      </c>
      <c r="C993" s="465" t="s">
        <v>470</v>
      </c>
      <c r="D993" s="515">
        <v>0</v>
      </c>
      <c r="E993" s="513"/>
    </row>
    <row r="994" spans="2:5" x14ac:dyDescent="0.2">
      <c r="B994" s="458">
        <v>5110017039</v>
      </c>
      <c r="C994" s="465" t="s">
        <v>470</v>
      </c>
      <c r="D994" s="515">
        <v>0</v>
      </c>
      <c r="E994" s="513"/>
    </row>
    <row r="995" spans="2:5" x14ac:dyDescent="0.2">
      <c r="B995" s="456">
        <v>5110018001</v>
      </c>
      <c r="C995" s="466" t="s">
        <v>471</v>
      </c>
      <c r="D995" s="517">
        <v>2646</v>
      </c>
      <c r="E995" s="513"/>
    </row>
    <row r="996" spans="2:5" x14ac:dyDescent="0.2">
      <c r="B996" s="456">
        <v>5110018002</v>
      </c>
      <c r="C996" s="466" t="s">
        <v>471</v>
      </c>
      <c r="D996" s="517">
        <v>2646</v>
      </c>
      <c r="E996" s="513"/>
    </row>
    <row r="997" spans="2:5" x14ac:dyDescent="0.2">
      <c r="B997" s="456">
        <v>5110018003</v>
      </c>
      <c r="C997" s="466" t="s">
        <v>471</v>
      </c>
      <c r="D997" s="517">
        <v>2646</v>
      </c>
      <c r="E997" s="513"/>
    </row>
    <row r="998" spans="2:5" x14ac:dyDescent="0.2">
      <c r="B998" s="456">
        <v>5110018004</v>
      </c>
      <c r="C998" s="466" t="s">
        <v>471</v>
      </c>
      <c r="D998" s="517">
        <v>2646</v>
      </c>
      <c r="E998" s="513"/>
    </row>
    <row r="999" spans="2:5" x14ac:dyDescent="0.2">
      <c r="B999" s="456">
        <v>5110018005</v>
      </c>
      <c r="C999" s="466" t="s">
        <v>471</v>
      </c>
      <c r="D999" s="517">
        <v>2646</v>
      </c>
      <c r="E999" s="513"/>
    </row>
    <row r="1000" spans="2:5" x14ac:dyDescent="0.2">
      <c r="B1000" s="456">
        <v>5110018006</v>
      </c>
      <c r="C1000" s="466" t="s">
        <v>471</v>
      </c>
      <c r="D1000" s="517">
        <v>2646</v>
      </c>
      <c r="E1000" s="513"/>
    </row>
    <row r="1001" spans="2:5" x14ac:dyDescent="0.2">
      <c r="B1001" s="456">
        <v>5110018007</v>
      </c>
      <c r="C1001" s="466" t="s">
        <v>471</v>
      </c>
      <c r="D1001" s="517">
        <v>2646</v>
      </c>
      <c r="E1001" s="513"/>
    </row>
    <row r="1002" spans="2:5" x14ac:dyDescent="0.2">
      <c r="B1002" s="456">
        <v>5110018008</v>
      </c>
      <c r="C1002" s="466" t="s">
        <v>471</v>
      </c>
      <c r="D1002" s="517">
        <v>2646</v>
      </c>
      <c r="E1002" s="513"/>
    </row>
    <row r="1003" spans="2:5" x14ac:dyDescent="0.2">
      <c r="B1003" s="456">
        <v>5110018009</v>
      </c>
      <c r="C1003" s="466" t="s">
        <v>471</v>
      </c>
      <c r="D1003" s="517">
        <v>2646</v>
      </c>
      <c r="E1003" s="513"/>
    </row>
    <row r="1004" spans="2:5" x14ac:dyDescent="0.2">
      <c r="B1004" s="456">
        <v>5110018010</v>
      </c>
      <c r="C1004" s="466" t="s">
        <v>471</v>
      </c>
      <c r="D1004" s="517">
        <v>2646</v>
      </c>
      <c r="E1004" s="513"/>
    </row>
    <row r="1005" spans="2:5" x14ac:dyDescent="0.2">
      <c r="B1005" s="456">
        <v>5110018011</v>
      </c>
      <c r="C1005" s="466" t="s">
        <v>471</v>
      </c>
      <c r="D1005" s="517">
        <v>2646</v>
      </c>
      <c r="E1005" s="513"/>
    </row>
    <row r="1006" spans="2:5" x14ac:dyDescent="0.2">
      <c r="B1006" s="456">
        <v>5110018012</v>
      </c>
      <c r="C1006" s="466" t="s">
        <v>471</v>
      </c>
      <c r="D1006" s="517">
        <v>2646</v>
      </c>
      <c r="E1006" s="513"/>
    </row>
    <row r="1007" spans="2:5" x14ac:dyDescent="0.2">
      <c r="B1007" s="456">
        <v>5110018013</v>
      </c>
      <c r="C1007" s="466" t="s">
        <v>471</v>
      </c>
      <c r="D1007" s="517">
        <v>2646</v>
      </c>
      <c r="E1007" s="513"/>
    </row>
    <row r="1008" spans="2:5" x14ac:dyDescent="0.2">
      <c r="B1008" s="456">
        <v>5110018014</v>
      </c>
      <c r="C1008" s="466" t="s">
        <v>471</v>
      </c>
      <c r="D1008" s="517">
        <v>2646</v>
      </c>
      <c r="E1008" s="513"/>
    </row>
    <row r="1009" spans="2:5" x14ac:dyDescent="0.2">
      <c r="B1009" s="456">
        <v>5110018015</v>
      </c>
      <c r="C1009" s="466" t="s">
        <v>471</v>
      </c>
      <c r="D1009" s="517">
        <v>2646</v>
      </c>
      <c r="E1009" s="513"/>
    </row>
    <row r="1010" spans="2:5" x14ac:dyDescent="0.2">
      <c r="B1010" s="456">
        <v>5110018016</v>
      </c>
      <c r="C1010" s="466" t="s">
        <v>471</v>
      </c>
      <c r="D1010" s="517">
        <v>2646</v>
      </c>
      <c r="E1010" s="513"/>
    </row>
    <row r="1011" spans="2:5" x14ac:dyDescent="0.2">
      <c r="B1011" s="456">
        <v>5110018017</v>
      </c>
      <c r="C1011" s="466" t="s">
        <v>471</v>
      </c>
      <c r="D1011" s="517">
        <v>2646</v>
      </c>
      <c r="E1011" s="513"/>
    </row>
    <row r="1012" spans="2:5" x14ac:dyDescent="0.2">
      <c r="B1012" s="456">
        <v>5110018018</v>
      </c>
      <c r="C1012" s="466" t="s">
        <v>471</v>
      </c>
      <c r="D1012" s="517">
        <v>2646</v>
      </c>
      <c r="E1012" s="513"/>
    </row>
    <row r="1013" spans="2:5" x14ac:dyDescent="0.2">
      <c r="B1013" s="456">
        <v>5110018019</v>
      </c>
      <c r="C1013" s="466" t="s">
        <v>471</v>
      </c>
      <c r="D1013" s="517">
        <v>2646</v>
      </c>
      <c r="E1013" s="513"/>
    </row>
    <row r="1014" spans="2:5" x14ac:dyDescent="0.2">
      <c r="B1014" s="456">
        <v>5110018020</v>
      </c>
      <c r="C1014" s="466" t="s">
        <v>471</v>
      </c>
      <c r="D1014" s="517">
        <v>2646</v>
      </c>
      <c r="E1014" s="513"/>
    </row>
    <row r="1015" spans="2:5" x14ac:dyDescent="0.2">
      <c r="B1015" s="456">
        <v>5110018021</v>
      </c>
      <c r="C1015" s="466" t="s">
        <v>471</v>
      </c>
      <c r="D1015" s="517">
        <v>2646</v>
      </c>
      <c r="E1015" s="513"/>
    </row>
    <row r="1016" spans="2:5" x14ac:dyDescent="0.2">
      <c r="B1016" s="456">
        <v>5110018022</v>
      </c>
      <c r="C1016" s="466" t="s">
        <v>471</v>
      </c>
      <c r="D1016" s="517">
        <v>2646</v>
      </c>
      <c r="E1016" s="513"/>
    </row>
    <row r="1017" spans="2:5" x14ac:dyDescent="0.2">
      <c r="B1017" s="456">
        <v>5110018023</v>
      </c>
      <c r="C1017" s="466" t="s">
        <v>471</v>
      </c>
      <c r="D1017" s="517">
        <v>2646</v>
      </c>
      <c r="E1017" s="513"/>
    </row>
    <row r="1018" spans="2:5" x14ac:dyDescent="0.2">
      <c r="B1018" s="456">
        <v>5110018024</v>
      </c>
      <c r="C1018" s="466" t="s">
        <v>471</v>
      </c>
      <c r="D1018" s="517">
        <v>2646</v>
      </c>
      <c r="E1018" s="513"/>
    </row>
    <row r="1019" spans="2:5" x14ac:dyDescent="0.2">
      <c r="B1019" s="456">
        <v>5110018025</v>
      </c>
      <c r="C1019" s="466" t="s">
        <v>471</v>
      </c>
      <c r="D1019" s="517">
        <v>2646</v>
      </c>
      <c r="E1019" s="513"/>
    </row>
    <row r="1020" spans="2:5" x14ac:dyDescent="0.2">
      <c r="B1020" s="456">
        <v>5110018026</v>
      </c>
      <c r="C1020" s="466" t="s">
        <v>471</v>
      </c>
      <c r="D1020" s="517">
        <v>2646</v>
      </c>
      <c r="E1020" s="513"/>
    </row>
    <row r="1021" spans="2:5" x14ac:dyDescent="0.2">
      <c r="B1021" s="456">
        <v>5110018027</v>
      </c>
      <c r="C1021" s="466" t="s">
        <v>471</v>
      </c>
      <c r="D1021" s="517">
        <v>2646</v>
      </c>
      <c r="E1021" s="513"/>
    </row>
    <row r="1022" spans="2:5" x14ac:dyDescent="0.2">
      <c r="B1022" s="456">
        <v>5110018028</v>
      </c>
      <c r="C1022" s="466" t="s">
        <v>471</v>
      </c>
      <c r="D1022" s="517">
        <v>2646</v>
      </c>
      <c r="E1022" s="513"/>
    </row>
    <row r="1023" spans="2:5" x14ac:dyDescent="0.2">
      <c r="B1023" s="456">
        <v>5110018029</v>
      </c>
      <c r="C1023" s="466" t="s">
        <v>471</v>
      </c>
      <c r="D1023" s="517">
        <v>2646</v>
      </c>
      <c r="E1023" s="513"/>
    </row>
    <row r="1024" spans="2:5" x14ac:dyDescent="0.2">
      <c r="B1024" s="456">
        <v>5110018030</v>
      </c>
      <c r="C1024" s="466" t="s">
        <v>471</v>
      </c>
      <c r="D1024" s="517">
        <v>2646</v>
      </c>
      <c r="E1024" s="513"/>
    </row>
    <row r="1025" spans="2:5" x14ac:dyDescent="0.2">
      <c r="B1025" s="456">
        <v>5110018031</v>
      </c>
      <c r="C1025" s="466" t="s">
        <v>471</v>
      </c>
      <c r="D1025" s="517">
        <v>2646</v>
      </c>
      <c r="E1025" s="513"/>
    </row>
    <row r="1026" spans="2:5" x14ac:dyDescent="0.2">
      <c r="B1026" s="456">
        <v>5110018032</v>
      </c>
      <c r="C1026" s="466" t="s">
        <v>471</v>
      </c>
      <c r="D1026" s="517">
        <v>2646</v>
      </c>
      <c r="E1026" s="513"/>
    </row>
    <row r="1027" spans="2:5" x14ac:dyDescent="0.2">
      <c r="B1027" s="456">
        <v>5110018033</v>
      </c>
      <c r="C1027" s="466" t="s">
        <v>471</v>
      </c>
      <c r="D1027" s="517">
        <v>2646</v>
      </c>
      <c r="E1027" s="513"/>
    </row>
    <row r="1028" spans="2:5" x14ac:dyDescent="0.2">
      <c r="B1028" s="456">
        <v>5110018034</v>
      </c>
      <c r="C1028" s="466" t="s">
        <v>471</v>
      </c>
      <c r="D1028" s="517">
        <v>2646</v>
      </c>
      <c r="E1028" s="513"/>
    </row>
    <row r="1029" spans="2:5" x14ac:dyDescent="0.2">
      <c r="B1029" s="456">
        <v>5110018035</v>
      </c>
      <c r="C1029" s="466" t="s">
        <v>471</v>
      </c>
      <c r="D1029" s="517">
        <v>2646</v>
      </c>
      <c r="E1029" s="513"/>
    </row>
    <row r="1030" spans="2:5" x14ac:dyDescent="0.2">
      <c r="B1030" s="456">
        <v>5110018036</v>
      </c>
      <c r="C1030" s="466" t="s">
        <v>471</v>
      </c>
      <c r="D1030" s="517">
        <v>2646</v>
      </c>
      <c r="E1030" s="513"/>
    </row>
    <row r="1031" spans="2:5" x14ac:dyDescent="0.2">
      <c r="B1031" s="456">
        <v>5110018037</v>
      </c>
      <c r="C1031" s="466" t="s">
        <v>471</v>
      </c>
      <c r="D1031" s="517">
        <v>2646</v>
      </c>
      <c r="E1031" s="513"/>
    </row>
    <row r="1032" spans="2:5" x14ac:dyDescent="0.2">
      <c r="B1032" s="456">
        <v>5110018038</v>
      </c>
      <c r="C1032" s="466" t="s">
        <v>471</v>
      </c>
      <c r="D1032" s="517">
        <v>2646</v>
      </c>
      <c r="E1032" s="513"/>
    </row>
    <row r="1033" spans="2:5" x14ac:dyDescent="0.2">
      <c r="B1033" s="456">
        <v>5110018039</v>
      </c>
      <c r="C1033" s="466" t="s">
        <v>471</v>
      </c>
      <c r="D1033" s="517">
        <v>2646</v>
      </c>
      <c r="E1033" s="513"/>
    </row>
    <row r="1034" spans="2:5" x14ac:dyDescent="0.2">
      <c r="B1034" s="456">
        <v>5110018040</v>
      </c>
      <c r="C1034" s="466" t="s">
        <v>471</v>
      </c>
      <c r="D1034" s="517">
        <v>2646</v>
      </c>
      <c r="E1034" s="513"/>
    </row>
    <row r="1035" spans="2:5" x14ac:dyDescent="0.2">
      <c r="B1035" s="456">
        <v>5110018041</v>
      </c>
      <c r="C1035" s="466" t="s">
        <v>471</v>
      </c>
      <c r="D1035" s="517">
        <v>2646</v>
      </c>
      <c r="E1035" s="513"/>
    </row>
    <row r="1036" spans="2:5" x14ac:dyDescent="0.2">
      <c r="B1036" s="456">
        <v>5110018042</v>
      </c>
      <c r="C1036" s="466" t="s">
        <v>471</v>
      </c>
      <c r="D1036" s="517">
        <v>2646</v>
      </c>
      <c r="E1036" s="513"/>
    </row>
    <row r="1037" spans="2:5" x14ac:dyDescent="0.2">
      <c r="B1037" s="456">
        <v>5110018043</v>
      </c>
      <c r="C1037" s="466" t="s">
        <v>471</v>
      </c>
      <c r="D1037" s="517">
        <v>2646</v>
      </c>
      <c r="E1037" s="513"/>
    </row>
    <row r="1038" spans="2:5" x14ac:dyDescent="0.2">
      <c r="B1038" s="456">
        <v>5110018044</v>
      </c>
      <c r="C1038" s="466" t="s">
        <v>471</v>
      </c>
      <c r="D1038" s="517">
        <v>2646</v>
      </c>
      <c r="E1038" s="513"/>
    </row>
    <row r="1039" spans="2:5" x14ac:dyDescent="0.2">
      <c r="B1039" s="456">
        <v>5110018045</v>
      </c>
      <c r="C1039" s="466" t="s">
        <v>471</v>
      </c>
      <c r="D1039" s="517">
        <v>2646</v>
      </c>
      <c r="E1039" s="513"/>
    </row>
    <row r="1040" spans="2:5" x14ac:dyDescent="0.2">
      <c r="B1040" s="456">
        <v>5110018046</v>
      </c>
      <c r="C1040" s="466" t="s">
        <v>471</v>
      </c>
      <c r="D1040" s="517">
        <v>2646</v>
      </c>
      <c r="E1040" s="513"/>
    </row>
    <row r="1041" spans="2:5" x14ac:dyDescent="0.2">
      <c r="B1041" s="456">
        <v>5110018047</v>
      </c>
      <c r="C1041" s="466" t="s">
        <v>471</v>
      </c>
      <c r="D1041" s="517">
        <v>2646</v>
      </c>
      <c r="E1041" s="513"/>
    </row>
    <row r="1042" spans="2:5" x14ac:dyDescent="0.2">
      <c r="B1042" s="456">
        <v>5110018048</v>
      </c>
      <c r="C1042" s="466" t="s">
        <v>471</v>
      </c>
      <c r="D1042" s="517">
        <v>2646</v>
      </c>
      <c r="E1042" s="513"/>
    </row>
    <row r="1043" spans="2:5" x14ac:dyDescent="0.2">
      <c r="B1043" s="456">
        <v>5110018049</v>
      </c>
      <c r="C1043" s="466" t="s">
        <v>471</v>
      </c>
      <c r="D1043" s="517">
        <v>2646</v>
      </c>
      <c r="E1043" s="513"/>
    </row>
    <row r="1044" spans="2:5" x14ac:dyDescent="0.2">
      <c r="B1044" s="456">
        <v>5110018050</v>
      </c>
      <c r="C1044" s="466" t="s">
        <v>471</v>
      </c>
      <c r="D1044" s="517">
        <v>2646</v>
      </c>
      <c r="E1044" s="513"/>
    </row>
    <row r="1045" spans="2:5" x14ac:dyDescent="0.2">
      <c r="B1045" s="456">
        <v>5110018051</v>
      </c>
      <c r="C1045" s="466" t="s">
        <v>471</v>
      </c>
      <c r="D1045" s="517">
        <v>2646</v>
      </c>
      <c r="E1045" s="513"/>
    </row>
    <row r="1046" spans="2:5" x14ac:dyDescent="0.2">
      <c r="B1046" s="456">
        <v>5110018052</v>
      </c>
      <c r="C1046" s="466" t="s">
        <v>471</v>
      </c>
      <c r="D1046" s="517">
        <v>2646</v>
      </c>
      <c r="E1046" s="513"/>
    </row>
    <row r="1047" spans="2:5" x14ac:dyDescent="0.2">
      <c r="B1047" s="456">
        <v>5110018053</v>
      </c>
      <c r="C1047" s="466" t="s">
        <v>471</v>
      </c>
      <c r="D1047" s="517">
        <v>2646</v>
      </c>
      <c r="E1047" s="513"/>
    </row>
    <row r="1048" spans="2:5" x14ac:dyDescent="0.2">
      <c r="B1048" s="456">
        <v>5110018054</v>
      </c>
      <c r="C1048" s="466" t="s">
        <v>471</v>
      </c>
      <c r="D1048" s="517">
        <v>2646</v>
      </c>
      <c r="E1048" s="513"/>
    </row>
    <row r="1049" spans="2:5" x14ac:dyDescent="0.2">
      <c r="B1049" s="456">
        <v>5110018055</v>
      </c>
      <c r="C1049" s="466" t="s">
        <v>471</v>
      </c>
      <c r="D1049" s="517">
        <v>2646</v>
      </c>
      <c r="E1049" s="513"/>
    </row>
    <row r="1050" spans="2:5" x14ac:dyDescent="0.2">
      <c r="B1050" s="456">
        <v>5110018056</v>
      </c>
      <c r="C1050" s="466" t="s">
        <v>471</v>
      </c>
      <c r="D1050" s="517">
        <v>2646</v>
      </c>
      <c r="E1050" s="513"/>
    </row>
    <row r="1051" spans="2:5" x14ac:dyDescent="0.2">
      <c r="B1051" s="456">
        <v>5110018057</v>
      </c>
      <c r="C1051" s="466" t="s">
        <v>471</v>
      </c>
      <c r="D1051" s="517">
        <v>2646</v>
      </c>
      <c r="E1051" s="513"/>
    </row>
    <row r="1052" spans="2:5" x14ac:dyDescent="0.2">
      <c r="B1052" s="456">
        <v>5110018058</v>
      </c>
      <c r="C1052" s="466" t="s">
        <v>471</v>
      </c>
      <c r="D1052" s="517">
        <v>2646</v>
      </c>
      <c r="E1052" s="513"/>
    </row>
    <row r="1053" spans="2:5" x14ac:dyDescent="0.2">
      <c r="B1053" s="456">
        <v>5110018059</v>
      </c>
      <c r="C1053" s="466" t="s">
        <v>471</v>
      </c>
      <c r="D1053" s="517">
        <v>2646</v>
      </c>
      <c r="E1053" s="513"/>
    </row>
    <row r="1054" spans="2:5" x14ac:dyDescent="0.2">
      <c r="B1054" s="456">
        <v>5110018060</v>
      </c>
      <c r="C1054" s="466" t="s">
        <v>471</v>
      </c>
      <c r="D1054" s="517">
        <v>2646</v>
      </c>
      <c r="E1054" s="513"/>
    </row>
    <row r="1055" spans="2:5" x14ac:dyDescent="0.2">
      <c r="B1055" s="456">
        <v>5110018061</v>
      </c>
      <c r="C1055" s="466" t="s">
        <v>471</v>
      </c>
      <c r="D1055" s="517">
        <v>2646</v>
      </c>
      <c r="E1055" s="513"/>
    </row>
    <row r="1056" spans="2:5" x14ac:dyDescent="0.2">
      <c r="B1056" s="456">
        <v>5110018062</v>
      </c>
      <c r="C1056" s="466" t="s">
        <v>471</v>
      </c>
      <c r="D1056" s="517">
        <v>2646</v>
      </c>
      <c r="E1056" s="513"/>
    </row>
    <row r="1057" spans="2:5" x14ac:dyDescent="0.2">
      <c r="B1057" s="456">
        <v>5110018063</v>
      </c>
      <c r="C1057" s="466" t="s">
        <v>471</v>
      </c>
      <c r="D1057" s="517">
        <v>2646</v>
      </c>
      <c r="E1057" s="513"/>
    </row>
    <row r="1058" spans="2:5" x14ac:dyDescent="0.2">
      <c r="B1058" s="456">
        <v>5110018064</v>
      </c>
      <c r="C1058" s="466" t="s">
        <v>471</v>
      </c>
      <c r="D1058" s="517">
        <v>2646</v>
      </c>
      <c r="E1058" s="513"/>
    </row>
    <row r="1059" spans="2:5" x14ac:dyDescent="0.2">
      <c r="B1059" s="456">
        <v>5110018065</v>
      </c>
      <c r="C1059" s="466" t="s">
        <v>471</v>
      </c>
      <c r="D1059" s="517">
        <v>2646</v>
      </c>
      <c r="E1059" s="513"/>
    </row>
    <row r="1060" spans="2:5" x14ac:dyDescent="0.2">
      <c r="B1060" s="456">
        <v>5110018066</v>
      </c>
      <c r="C1060" s="466" t="s">
        <v>471</v>
      </c>
      <c r="D1060" s="517">
        <v>2646</v>
      </c>
      <c r="E1060" s="513"/>
    </row>
    <row r="1061" spans="2:5" x14ac:dyDescent="0.2">
      <c r="B1061" s="456">
        <v>5110018067</v>
      </c>
      <c r="C1061" s="466" t="s">
        <v>471</v>
      </c>
      <c r="D1061" s="517">
        <v>2646</v>
      </c>
      <c r="E1061" s="513"/>
    </row>
    <row r="1062" spans="2:5" x14ac:dyDescent="0.2">
      <c r="B1062" s="456">
        <v>5110018068</v>
      </c>
      <c r="C1062" s="466" t="s">
        <v>471</v>
      </c>
      <c r="D1062" s="517">
        <v>2646</v>
      </c>
      <c r="E1062" s="513"/>
    </row>
    <row r="1063" spans="2:5" x14ac:dyDescent="0.2">
      <c r="B1063" s="456">
        <v>5110018069</v>
      </c>
      <c r="C1063" s="466" t="s">
        <v>471</v>
      </c>
      <c r="D1063" s="517">
        <v>2646</v>
      </c>
      <c r="E1063" s="513"/>
    </row>
    <row r="1064" spans="2:5" x14ac:dyDescent="0.2">
      <c r="B1064" s="456">
        <v>5110018070</v>
      </c>
      <c r="C1064" s="466" t="s">
        <v>471</v>
      </c>
      <c r="D1064" s="517">
        <v>2646</v>
      </c>
      <c r="E1064" s="513"/>
    </row>
    <row r="1065" spans="2:5" x14ac:dyDescent="0.2">
      <c r="B1065" s="456">
        <v>5110018071</v>
      </c>
      <c r="C1065" s="466" t="s">
        <v>471</v>
      </c>
      <c r="D1065" s="517">
        <v>2646</v>
      </c>
      <c r="E1065" s="513"/>
    </row>
    <row r="1066" spans="2:5" x14ac:dyDescent="0.2">
      <c r="B1066" s="456">
        <v>5110018072</v>
      </c>
      <c r="C1066" s="466" t="s">
        <v>471</v>
      </c>
      <c r="D1066" s="517">
        <v>2646</v>
      </c>
      <c r="E1066" s="513"/>
    </row>
    <row r="1067" spans="2:5" x14ac:dyDescent="0.2">
      <c r="B1067" s="456">
        <v>5110018073</v>
      </c>
      <c r="C1067" s="466" t="s">
        <v>471</v>
      </c>
      <c r="D1067" s="517">
        <v>2646</v>
      </c>
      <c r="E1067" s="513"/>
    </row>
    <row r="1068" spans="2:5" x14ac:dyDescent="0.2">
      <c r="B1068" s="456">
        <v>5110018074</v>
      </c>
      <c r="C1068" s="466" t="s">
        <v>471</v>
      </c>
      <c r="D1068" s="517">
        <v>2646</v>
      </c>
      <c r="E1068" s="513"/>
    </row>
    <row r="1069" spans="2:5" x14ac:dyDescent="0.2">
      <c r="B1069" s="456">
        <v>5110018075</v>
      </c>
      <c r="C1069" s="466" t="s">
        <v>471</v>
      </c>
      <c r="D1069" s="517">
        <v>2646</v>
      </c>
      <c r="E1069" s="513"/>
    </row>
    <row r="1070" spans="2:5" x14ac:dyDescent="0.2">
      <c r="B1070" s="456">
        <v>5110018076</v>
      </c>
      <c r="C1070" s="466" t="s">
        <v>471</v>
      </c>
      <c r="D1070" s="517">
        <v>2646</v>
      </c>
      <c r="E1070" s="513"/>
    </row>
    <row r="1071" spans="2:5" x14ac:dyDescent="0.2">
      <c r="B1071" s="456">
        <v>5110018077</v>
      </c>
      <c r="C1071" s="466" t="s">
        <v>471</v>
      </c>
      <c r="D1071" s="517">
        <v>2646</v>
      </c>
      <c r="E1071" s="513"/>
    </row>
    <row r="1072" spans="2:5" x14ac:dyDescent="0.2">
      <c r="B1072" s="456">
        <v>5110018078</v>
      </c>
      <c r="C1072" s="466" t="s">
        <v>471</v>
      </c>
      <c r="D1072" s="517">
        <v>2646</v>
      </c>
      <c r="E1072" s="513"/>
    </row>
    <row r="1073" spans="2:5" x14ac:dyDescent="0.2">
      <c r="B1073" s="456">
        <v>5110018079</v>
      </c>
      <c r="C1073" s="466" t="s">
        <v>471</v>
      </c>
      <c r="D1073" s="517">
        <v>2646</v>
      </c>
      <c r="E1073" s="513"/>
    </row>
    <row r="1074" spans="2:5" x14ac:dyDescent="0.2">
      <c r="B1074" s="456">
        <v>5110018080</v>
      </c>
      <c r="C1074" s="466" t="s">
        <v>471</v>
      </c>
      <c r="D1074" s="517">
        <v>2646</v>
      </c>
      <c r="E1074" s="513"/>
    </row>
    <row r="1075" spans="2:5" x14ac:dyDescent="0.2">
      <c r="B1075" s="456">
        <v>5110018081</v>
      </c>
      <c r="C1075" s="466" t="s">
        <v>471</v>
      </c>
      <c r="D1075" s="517">
        <v>2646</v>
      </c>
      <c r="E1075" s="513"/>
    </row>
    <row r="1076" spans="2:5" x14ac:dyDescent="0.2">
      <c r="B1076" s="456">
        <v>5110018082</v>
      </c>
      <c r="C1076" s="466" t="s">
        <v>471</v>
      </c>
      <c r="D1076" s="517">
        <v>2646</v>
      </c>
      <c r="E1076" s="513"/>
    </row>
    <row r="1077" spans="2:5" x14ac:dyDescent="0.2">
      <c r="B1077" s="456">
        <v>5110018083</v>
      </c>
      <c r="C1077" s="466" t="s">
        <v>471</v>
      </c>
      <c r="D1077" s="517">
        <v>2646</v>
      </c>
      <c r="E1077" s="513"/>
    </row>
    <row r="1078" spans="2:5" x14ac:dyDescent="0.2">
      <c r="B1078" s="456">
        <v>5110018084</v>
      </c>
      <c r="C1078" s="466" t="s">
        <v>471</v>
      </c>
      <c r="D1078" s="517">
        <v>2646</v>
      </c>
      <c r="E1078" s="513"/>
    </row>
    <row r="1079" spans="2:5" x14ac:dyDescent="0.2">
      <c r="B1079" s="456">
        <v>5110018085</v>
      </c>
      <c r="C1079" s="466" t="s">
        <v>471</v>
      </c>
      <c r="D1079" s="517">
        <v>2646</v>
      </c>
      <c r="E1079" s="513"/>
    </row>
    <row r="1080" spans="2:5" x14ac:dyDescent="0.2">
      <c r="B1080" s="456">
        <v>5110018086</v>
      </c>
      <c r="C1080" s="466" t="s">
        <v>471</v>
      </c>
      <c r="D1080" s="517">
        <v>2646</v>
      </c>
      <c r="E1080" s="513"/>
    </row>
    <row r="1081" spans="2:5" x14ac:dyDescent="0.2">
      <c r="B1081" s="456">
        <v>5110018087</v>
      </c>
      <c r="C1081" s="466" t="s">
        <v>471</v>
      </c>
      <c r="D1081" s="517">
        <v>2646</v>
      </c>
      <c r="E1081" s="513"/>
    </row>
    <row r="1082" spans="2:5" x14ac:dyDescent="0.2">
      <c r="B1082" s="456">
        <v>5110018088</v>
      </c>
      <c r="C1082" s="466" t="s">
        <v>471</v>
      </c>
      <c r="D1082" s="517">
        <v>2646</v>
      </c>
      <c r="E1082" s="513"/>
    </row>
    <row r="1083" spans="2:5" x14ac:dyDescent="0.2">
      <c r="B1083" s="456">
        <v>5110018089</v>
      </c>
      <c r="C1083" s="466" t="s">
        <v>471</v>
      </c>
      <c r="D1083" s="517">
        <v>2646</v>
      </c>
      <c r="E1083" s="513"/>
    </row>
    <row r="1084" spans="2:5" x14ac:dyDescent="0.2">
      <c r="B1084" s="456">
        <v>5110018090</v>
      </c>
      <c r="C1084" s="466" t="s">
        <v>471</v>
      </c>
      <c r="D1084" s="517">
        <v>2646</v>
      </c>
      <c r="E1084" s="513"/>
    </row>
    <row r="1085" spans="2:5" x14ac:dyDescent="0.2">
      <c r="B1085" s="456">
        <v>5110018091</v>
      </c>
      <c r="C1085" s="466" t="s">
        <v>471</v>
      </c>
      <c r="D1085" s="517">
        <v>2646</v>
      </c>
      <c r="E1085" s="513"/>
    </row>
    <row r="1086" spans="2:5" x14ac:dyDescent="0.2">
      <c r="B1086" s="456">
        <v>5110018092</v>
      </c>
      <c r="C1086" s="466" t="s">
        <v>471</v>
      </c>
      <c r="D1086" s="517">
        <v>2646</v>
      </c>
      <c r="E1086" s="513"/>
    </row>
    <row r="1087" spans="2:5" x14ac:dyDescent="0.2">
      <c r="B1087" s="456">
        <v>5110018093</v>
      </c>
      <c r="C1087" s="466" t="s">
        <v>471</v>
      </c>
      <c r="D1087" s="517">
        <v>2646</v>
      </c>
      <c r="E1087" s="513"/>
    </row>
    <row r="1088" spans="2:5" x14ac:dyDescent="0.2">
      <c r="B1088" s="456">
        <v>5110018094</v>
      </c>
      <c r="C1088" s="466" t="s">
        <v>471</v>
      </c>
      <c r="D1088" s="517">
        <v>2646</v>
      </c>
      <c r="E1088" s="513"/>
    </row>
    <row r="1089" spans="2:5" x14ac:dyDescent="0.2">
      <c r="B1089" s="456">
        <v>5110018095</v>
      </c>
      <c r="C1089" s="466" t="s">
        <v>471</v>
      </c>
      <c r="D1089" s="517">
        <v>2646</v>
      </c>
      <c r="E1089" s="513"/>
    </row>
    <row r="1090" spans="2:5" x14ac:dyDescent="0.2">
      <c r="B1090" s="456">
        <v>5110018096</v>
      </c>
      <c r="C1090" s="466" t="s">
        <v>471</v>
      </c>
      <c r="D1090" s="517">
        <v>2646</v>
      </c>
      <c r="E1090" s="513"/>
    </row>
    <row r="1091" spans="2:5" x14ac:dyDescent="0.2">
      <c r="B1091" s="456">
        <v>5110018097</v>
      </c>
      <c r="C1091" s="466" t="s">
        <v>471</v>
      </c>
      <c r="D1091" s="517">
        <v>2646</v>
      </c>
      <c r="E1091" s="513"/>
    </row>
    <row r="1092" spans="2:5" x14ac:dyDescent="0.2">
      <c r="B1092" s="456">
        <v>5110018098</v>
      </c>
      <c r="C1092" s="466" t="s">
        <v>471</v>
      </c>
      <c r="D1092" s="517">
        <v>2646</v>
      </c>
      <c r="E1092" s="513"/>
    </row>
    <row r="1093" spans="2:5" x14ac:dyDescent="0.2">
      <c r="B1093" s="456">
        <v>5110018099</v>
      </c>
      <c r="C1093" s="466" t="s">
        <v>471</v>
      </c>
      <c r="D1093" s="517">
        <v>2646</v>
      </c>
      <c r="E1093" s="513"/>
    </row>
    <row r="1094" spans="2:5" x14ac:dyDescent="0.2">
      <c r="B1094" s="456">
        <v>5110018100</v>
      </c>
      <c r="C1094" s="466" t="s">
        <v>471</v>
      </c>
      <c r="D1094" s="517">
        <v>2646</v>
      </c>
      <c r="E1094" s="513"/>
    </row>
    <row r="1095" spans="2:5" x14ac:dyDescent="0.2">
      <c r="B1095" s="456">
        <v>5110018101</v>
      </c>
      <c r="C1095" s="466" t="s">
        <v>471</v>
      </c>
      <c r="D1095" s="517">
        <v>2646</v>
      </c>
      <c r="E1095" s="513"/>
    </row>
    <row r="1096" spans="2:5" x14ac:dyDescent="0.2">
      <c r="B1096" s="456">
        <v>5110018102</v>
      </c>
      <c r="C1096" s="466" t="s">
        <v>471</v>
      </c>
      <c r="D1096" s="517">
        <v>2646</v>
      </c>
      <c r="E1096" s="513"/>
    </row>
    <row r="1097" spans="2:5" x14ac:dyDescent="0.2">
      <c r="B1097" s="456">
        <v>5110018103</v>
      </c>
      <c r="C1097" s="466" t="s">
        <v>471</v>
      </c>
      <c r="D1097" s="517">
        <v>2646</v>
      </c>
      <c r="E1097" s="513"/>
    </row>
    <row r="1098" spans="2:5" x14ac:dyDescent="0.2">
      <c r="B1098" s="456">
        <v>5110018104</v>
      </c>
      <c r="C1098" s="466" t="s">
        <v>471</v>
      </c>
      <c r="D1098" s="517">
        <v>2646</v>
      </c>
      <c r="E1098" s="513"/>
    </row>
    <row r="1099" spans="2:5" x14ac:dyDescent="0.2">
      <c r="B1099" s="456">
        <v>5110018105</v>
      </c>
      <c r="C1099" s="466" t="s">
        <v>471</v>
      </c>
      <c r="D1099" s="517">
        <v>2646</v>
      </c>
      <c r="E1099" s="513"/>
    </row>
    <row r="1100" spans="2:5" x14ac:dyDescent="0.2">
      <c r="B1100" s="456">
        <v>5110018106</v>
      </c>
      <c r="C1100" s="466" t="s">
        <v>471</v>
      </c>
      <c r="D1100" s="517">
        <v>2646</v>
      </c>
      <c r="E1100" s="513"/>
    </row>
    <row r="1101" spans="2:5" x14ac:dyDescent="0.2">
      <c r="B1101" s="456">
        <v>5110018107</v>
      </c>
      <c r="C1101" s="466" t="s">
        <v>471</v>
      </c>
      <c r="D1101" s="517">
        <v>2646</v>
      </c>
      <c r="E1101" s="513"/>
    </row>
    <row r="1102" spans="2:5" x14ac:dyDescent="0.2">
      <c r="B1102" s="456">
        <v>5110018108</v>
      </c>
      <c r="C1102" s="466" t="s">
        <v>471</v>
      </c>
      <c r="D1102" s="517">
        <v>2646</v>
      </c>
      <c r="E1102" s="513"/>
    </row>
    <row r="1103" spans="2:5" x14ac:dyDescent="0.2">
      <c r="B1103" s="456">
        <v>5110018109</v>
      </c>
      <c r="C1103" s="466" t="s">
        <v>471</v>
      </c>
      <c r="D1103" s="517">
        <v>2646</v>
      </c>
      <c r="E1103" s="513"/>
    </row>
    <row r="1104" spans="2:5" x14ac:dyDescent="0.2">
      <c r="B1104" s="456">
        <v>5110018110</v>
      </c>
      <c r="C1104" s="466" t="s">
        <v>471</v>
      </c>
      <c r="D1104" s="517">
        <v>2646</v>
      </c>
      <c r="E1104" s="513"/>
    </row>
    <row r="1105" spans="2:5" x14ac:dyDescent="0.2">
      <c r="B1105" s="456">
        <v>5110018111</v>
      </c>
      <c r="C1105" s="466" t="s">
        <v>471</v>
      </c>
      <c r="D1105" s="517">
        <v>2646</v>
      </c>
      <c r="E1105" s="513"/>
    </row>
    <row r="1106" spans="2:5" x14ac:dyDescent="0.2">
      <c r="B1106" s="456">
        <v>5110018112</v>
      </c>
      <c r="C1106" s="466" t="s">
        <v>471</v>
      </c>
      <c r="D1106" s="517">
        <v>2646</v>
      </c>
      <c r="E1106" s="513"/>
    </row>
    <row r="1107" spans="2:5" x14ac:dyDescent="0.2">
      <c r="B1107" s="456">
        <v>5110018113</v>
      </c>
      <c r="C1107" s="466" t="s">
        <v>471</v>
      </c>
      <c r="D1107" s="517">
        <v>2646</v>
      </c>
      <c r="E1107" s="513"/>
    </row>
    <row r="1108" spans="2:5" x14ac:dyDescent="0.2">
      <c r="B1108" s="456">
        <v>5110018114</v>
      </c>
      <c r="C1108" s="466" t="s">
        <v>471</v>
      </c>
      <c r="D1108" s="517">
        <v>2646</v>
      </c>
      <c r="E1108" s="513"/>
    </row>
    <row r="1109" spans="2:5" x14ac:dyDescent="0.2">
      <c r="B1109" s="456">
        <v>5110018115</v>
      </c>
      <c r="C1109" s="466" t="s">
        <v>471</v>
      </c>
      <c r="D1109" s="517">
        <v>2646</v>
      </c>
      <c r="E1109" s="513"/>
    </row>
    <row r="1110" spans="2:5" x14ac:dyDescent="0.2">
      <c r="B1110" s="456">
        <v>5110018116</v>
      </c>
      <c r="C1110" s="466" t="s">
        <v>471</v>
      </c>
      <c r="D1110" s="517">
        <v>2646</v>
      </c>
      <c r="E1110" s="513"/>
    </row>
    <row r="1111" spans="2:5" x14ac:dyDescent="0.2">
      <c r="B1111" s="456">
        <v>5110018117</v>
      </c>
      <c r="C1111" s="466" t="s">
        <v>471</v>
      </c>
      <c r="D1111" s="517">
        <v>2646</v>
      </c>
      <c r="E1111" s="513"/>
    </row>
    <row r="1112" spans="2:5" x14ac:dyDescent="0.2">
      <c r="B1112" s="456">
        <v>5110018118</v>
      </c>
      <c r="C1112" s="466" t="s">
        <v>471</v>
      </c>
      <c r="D1112" s="517">
        <v>2646</v>
      </c>
      <c r="E1112" s="513"/>
    </row>
    <row r="1113" spans="2:5" x14ac:dyDescent="0.2">
      <c r="B1113" s="456">
        <v>5110018119</v>
      </c>
      <c r="C1113" s="466" t="s">
        <v>471</v>
      </c>
      <c r="D1113" s="517">
        <v>2646</v>
      </c>
      <c r="E1113" s="513"/>
    </row>
    <row r="1114" spans="2:5" x14ac:dyDescent="0.2">
      <c r="B1114" s="456">
        <v>5110018120</v>
      </c>
      <c r="C1114" s="466" t="s">
        <v>471</v>
      </c>
      <c r="D1114" s="517">
        <v>2646</v>
      </c>
      <c r="E1114" s="513"/>
    </row>
    <row r="1115" spans="2:5" x14ac:dyDescent="0.2">
      <c r="B1115" s="456">
        <v>5110018121</v>
      </c>
      <c r="C1115" s="466" t="s">
        <v>471</v>
      </c>
      <c r="D1115" s="517">
        <v>2646</v>
      </c>
      <c r="E1115" s="513"/>
    </row>
    <row r="1116" spans="2:5" x14ac:dyDescent="0.2">
      <c r="B1116" s="456">
        <v>5110018122</v>
      </c>
      <c r="C1116" s="466" t="s">
        <v>471</v>
      </c>
      <c r="D1116" s="517">
        <v>2646</v>
      </c>
      <c r="E1116" s="513"/>
    </row>
    <row r="1117" spans="2:5" x14ac:dyDescent="0.2">
      <c r="B1117" s="456">
        <v>5110018123</v>
      </c>
      <c r="C1117" s="466" t="s">
        <v>471</v>
      </c>
      <c r="D1117" s="517">
        <v>2646</v>
      </c>
      <c r="E1117" s="513"/>
    </row>
    <row r="1118" spans="2:5" x14ac:dyDescent="0.2">
      <c r="B1118" s="456">
        <v>5110018124</v>
      </c>
      <c r="C1118" s="466" t="s">
        <v>471</v>
      </c>
      <c r="D1118" s="517">
        <v>2646</v>
      </c>
      <c r="E1118" s="513"/>
    </row>
    <row r="1119" spans="2:5" x14ac:dyDescent="0.2">
      <c r="B1119" s="456">
        <v>5110018125</v>
      </c>
      <c r="C1119" s="466" t="s">
        <v>471</v>
      </c>
      <c r="D1119" s="517">
        <v>2646</v>
      </c>
      <c r="E1119" s="513"/>
    </row>
    <row r="1120" spans="2:5" x14ac:dyDescent="0.2">
      <c r="B1120" s="456">
        <v>5110018126</v>
      </c>
      <c r="C1120" s="466" t="s">
        <v>471</v>
      </c>
      <c r="D1120" s="517">
        <v>2646</v>
      </c>
      <c r="E1120" s="513"/>
    </row>
    <row r="1121" spans="2:5" x14ac:dyDescent="0.2">
      <c r="B1121" s="456">
        <v>5110018127</v>
      </c>
      <c r="C1121" s="466" t="s">
        <v>471</v>
      </c>
      <c r="D1121" s="517">
        <v>2646</v>
      </c>
      <c r="E1121" s="513"/>
    </row>
    <row r="1122" spans="2:5" x14ac:dyDescent="0.2">
      <c r="B1122" s="456">
        <v>5110018128</v>
      </c>
      <c r="C1122" s="466" t="s">
        <v>471</v>
      </c>
      <c r="D1122" s="517">
        <v>2646</v>
      </c>
      <c r="E1122" s="513"/>
    </row>
    <row r="1123" spans="2:5" x14ac:dyDescent="0.2">
      <c r="B1123" s="456">
        <v>5110018129</v>
      </c>
      <c r="C1123" s="466" t="s">
        <v>471</v>
      </c>
      <c r="D1123" s="517">
        <v>2646</v>
      </c>
      <c r="E1123" s="513"/>
    </row>
    <row r="1124" spans="2:5" x14ac:dyDescent="0.2">
      <c r="B1124" s="456">
        <v>5110018130</v>
      </c>
      <c r="C1124" s="466" t="s">
        <v>471</v>
      </c>
      <c r="D1124" s="517">
        <v>2646</v>
      </c>
      <c r="E1124" s="513"/>
    </row>
    <row r="1125" spans="2:5" x14ac:dyDescent="0.2">
      <c r="B1125" s="456">
        <v>5110018131</v>
      </c>
      <c r="C1125" s="466" t="s">
        <v>471</v>
      </c>
      <c r="D1125" s="517">
        <v>2646</v>
      </c>
      <c r="E1125" s="513"/>
    </row>
    <row r="1126" spans="2:5" x14ac:dyDescent="0.2">
      <c r="B1126" s="456">
        <v>5110018132</v>
      </c>
      <c r="C1126" s="466" t="s">
        <v>471</v>
      </c>
      <c r="D1126" s="517">
        <v>2646</v>
      </c>
      <c r="E1126" s="513"/>
    </row>
    <row r="1127" spans="2:5" x14ac:dyDescent="0.2">
      <c r="B1127" s="456">
        <v>5110018133</v>
      </c>
      <c r="C1127" s="466" t="s">
        <v>471</v>
      </c>
      <c r="D1127" s="517">
        <v>2646</v>
      </c>
      <c r="E1127" s="513"/>
    </row>
    <row r="1128" spans="2:5" x14ac:dyDescent="0.2">
      <c r="B1128" s="456">
        <v>5110018134</v>
      </c>
      <c r="C1128" s="466" t="s">
        <v>471</v>
      </c>
      <c r="D1128" s="517">
        <v>2646</v>
      </c>
      <c r="E1128" s="513"/>
    </row>
    <row r="1129" spans="2:5" x14ac:dyDescent="0.2">
      <c r="B1129" s="456">
        <v>5110018135</v>
      </c>
      <c r="C1129" s="466" t="s">
        <v>471</v>
      </c>
      <c r="D1129" s="517">
        <v>2646</v>
      </c>
      <c r="E1129" s="513"/>
    </row>
    <row r="1130" spans="2:5" x14ac:dyDescent="0.2">
      <c r="B1130" s="456">
        <v>5110018136</v>
      </c>
      <c r="C1130" s="466" t="s">
        <v>471</v>
      </c>
      <c r="D1130" s="517">
        <v>2646</v>
      </c>
      <c r="E1130" s="513"/>
    </row>
    <row r="1131" spans="2:5" x14ac:dyDescent="0.2">
      <c r="B1131" s="456">
        <v>5110018137</v>
      </c>
      <c r="C1131" s="466" t="s">
        <v>471</v>
      </c>
      <c r="D1131" s="517">
        <v>2646</v>
      </c>
      <c r="E1131" s="513"/>
    </row>
    <row r="1132" spans="2:5" x14ac:dyDescent="0.2">
      <c r="B1132" s="456">
        <v>5110018138</v>
      </c>
      <c r="C1132" s="466" t="s">
        <v>471</v>
      </c>
      <c r="D1132" s="517">
        <v>2646</v>
      </c>
      <c r="E1132" s="513"/>
    </row>
    <row r="1133" spans="2:5" x14ac:dyDescent="0.2">
      <c r="B1133" s="456">
        <v>5110018139</v>
      </c>
      <c r="C1133" s="466" t="s">
        <v>471</v>
      </c>
      <c r="D1133" s="517">
        <v>2646</v>
      </c>
      <c r="E1133" s="513"/>
    </row>
    <row r="1134" spans="2:5" x14ac:dyDescent="0.2">
      <c r="B1134" s="456">
        <v>5110018140</v>
      </c>
      <c r="C1134" s="466" t="s">
        <v>471</v>
      </c>
      <c r="D1134" s="517">
        <v>2646</v>
      </c>
      <c r="E1134" s="513"/>
    </row>
    <row r="1135" spans="2:5" x14ac:dyDescent="0.2">
      <c r="B1135" s="456">
        <v>5110018141</v>
      </c>
      <c r="C1135" s="466" t="s">
        <v>471</v>
      </c>
      <c r="D1135" s="517">
        <v>2646</v>
      </c>
      <c r="E1135" s="513"/>
    </row>
    <row r="1136" spans="2:5" x14ac:dyDescent="0.2">
      <c r="B1136" s="456">
        <v>5110018142</v>
      </c>
      <c r="C1136" s="466" t="s">
        <v>471</v>
      </c>
      <c r="D1136" s="517">
        <v>2646</v>
      </c>
      <c r="E1136" s="513"/>
    </row>
    <row r="1137" spans="2:5" x14ac:dyDescent="0.2">
      <c r="B1137" s="456">
        <v>5110018143</v>
      </c>
      <c r="C1137" s="466" t="s">
        <v>471</v>
      </c>
      <c r="D1137" s="517">
        <v>2646</v>
      </c>
      <c r="E1137" s="513"/>
    </row>
    <row r="1138" spans="2:5" x14ac:dyDescent="0.2">
      <c r="B1138" s="456">
        <v>5110018144</v>
      </c>
      <c r="C1138" s="466" t="s">
        <v>471</v>
      </c>
      <c r="D1138" s="517">
        <v>2646</v>
      </c>
      <c r="E1138" s="513"/>
    </row>
    <row r="1139" spans="2:5" x14ac:dyDescent="0.2">
      <c r="B1139" s="456">
        <v>5110018145</v>
      </c>
      <c r="C1139" s="466" t="s">
        <v>471</v>
      </c>
      <c r="D1139" s="517">
        <v>2646</v>
      </c>
      <c r="E1139" s="513"/>
    </row>
    <row r="1140" spans="2:5" x14ac:dyDescent="0.2">
      <c r="B1140" s="456">
        <v>5110018146</v>
      </c>
      <c r="C1140" s="466" t="s">
        <v>471</v>
      </c>
      <c r="D1140" s="517">
        <v>2646</v>
      </c>
      <c r="E1140" s="513"/>
    </row>
    <row r="1141" spans="2:5" x14ac:dyDescent="0.2">
      <c r="B1141" s="456">
        <v>5110018147</v>
      </c>
      <c r="C1141" s="466" t="s">
        <v>471</v>
      </c>
      <c r="D1141" s="517">
        <v>2646</v>
      </c>
      <c r="E1141" s="513"/>
    </row>
    <row r="1142" spans="2:5" x14ac:dyDescent="0.2">
      <c r="B1142" s="456">
        <v>5110018148</v>
      </c>
      <c r="C1142" s="466" t="s">
        <v>471</v>
      </c>
      <c r="D1142" s="517">
        <v>2646</v>
      </c>
      <c r="E1142" s="513"/>
    </row>
    <row r="1143" spans="2:5" x14ac:dyDescent="0.2">
      <c r="B1143" s="456">
        <v>5110018149</v>
      </c>
      <c r="C1143" s="466" t="s">
        <v>471</v>
      </c>
      <c r="D1143" s="517">
        <v>2646</v>
      </c>
      <c r="E1143" s="513"/>
    </row>
    <row r="1144" spans="2:5" x14ac:dyDescent="0.2">
      <c r="B1144" s="456">
        <v>5110018150</v>
      </c>
      <c r="C1144" s="466" t="s">
        <v>471</v>
      </c>
      <c r="D1144" s="517">
        <v>2646</v>
      </c>
      <c r="E1144" s="513"/>
    </row>
    <row r="1145" spans="2:5" x14ac:dyDescent="0.2">
      <c r="B1145" s="456">
        <v>5110018151</v>
      </c>
      <c r="C1145" s="466" t="s">
        <v>471</v>
      </c>
      <c r="D1145" s="517">
        <v>2646</v>
      </c>
      <c r="E1145" s="513"/>
    </row>
    <row r="1146" spans="2:5" x14ac:dyDescent="0.2">
      <c r="B1146" s="456">
        <v>5110018152</v>
      </c>
      <c r="C1146" s="466" t="s">
        <v>471</v>
      </c>
      <c r="D1146" s="517">
        <v>2646</v>
      </c>
      <c r="E1146" s="513"/>
    </row>
    <row r="1147" spans="2:5" x14ac:dyDescent="0.2">
      <c r="B1147" s="456">
        <v>5110018153</v>
      </c>
      <c r="C1147" s="466" t="s">
        <v>471</v>
      </c>
      <c r="D1147" s="517">
        <v>2646</v>
      </c>
      <c r="E1147" s="513"/>
    </row>
    <row r="1148" spans="2:5" x14ac:dyDescent="0.2">
      <c r="B1148" s="456">
        <v>5110018154</v>
      </c>
      <c r="C1148" s="466" t="s">
        <v>471</v>
      </c>
      <c r="D1148" s="517">
        <v>2646</v>
      </c>
      <c r="E1148" s="513"/>
    </row>
    <row r="1149" spans="2:5" x14ac:dyDescent="0.2">
      <c r="B1149" s="456">
        <v>5110018155</v>
      </c>
      <c r="C1149" s="466" t="s">
        <v>471</v>
      </c>
      <c r="D1149" s="517">
        <v>2646</v>
      </c>
      <c r="E1149" s="513"/>
    </row>
    <row r="1150" spans="2:5" x14ac:dyDescent="0.2">
      <c r="B1150" s="456">
        <v>5110018156</v>
      </c>
      <c r="C1150" s="466" t="s">
        <v>471</v>
      </c>
      <c r="D1150" s="517">
        <v>2646</v>
      </c>
      <c r="E1150" s="513"/>
    </row>
    <row r="1151" spans="2:5" x14ac:dyDescent="0.2">
      <c r="B1151" s="456">
        <v>5110018157</v>
      </c>
      <c r="C1151" s="466" t="s">
        <v>471</v>
      </c>
      <c r="D1151" s="517">
        <v>2646</v>
      </c>
      <c r="E1151" s="513"/>
    </row>
    <row r="1152" spans="2:5" x14ac:dyDescent="0.2">
      <c r="B1152" s="456">
        <v>5110018158</v>
      </c>
      <c r="C1152" s="466" t="s">
        <v>471</v>
      </c>
      <c r="D1152" s="517">
        <v>2646</v>
      </c>
      <c r="E1152" s="513"/>
    </row>
    <row r="1153" spans="2:5" x14ac:dyDescent="0.2">
      <c r="B1153" s="456">
        <v>5110018159</v>
      </c>
      <c r="C1153" s="466" t="s">
        <v>471</v>
      </c>
      <c r="D1153" s="517">
        <v>2646</v>
      </c>
      <c r="E1153" s="513"/>
    </row>
    <row r="1154" spans="2:5" x14ac:dyDescent="0.2">
      <c r="B1154" s="456">
        <v>5110018160</v>
      </c>
      <c r="C1154" s="466" t="s">
        <v>471</v>
      </c>
      <c r="D1154" s="517">
        <v>2646</v>
      </c>
      <c r="E1154" s="513"/>
    </row>
    <row r="1155" spans="2:5" x14ac:dyDescent="0.2">
      <c r="B1155" s="456">
        <v>5110018161</v>
      </c>
      <c r="C1155" s="466" t="s">
        <v>471</v>
      </c>
      <c r="D1155" s="517">
        <v>2646</v>
      </c>
      <c r="E1155" s="513"/>
    </row>
    <row r="1156" spans="2:5" x14ac:dyDescent="0.2">
      <c r="B1156" s="456">
        <v>5110018162</v>
      </c>
      <c r="C1156" s="466" t="s">
        <v>471</v>
      </c>
      <c r="D1156" s="517">
        <v>2646</v>
      </c>
      <c r="E1156" s="513"/>
    </row>
    <row r="1157" spans="2:5" x14ac:dyDescent="0.2">
      <c r="B1157" s="456">
        <v>5110018163</v>
      </c>
      <c r="C1157" s="466" t="s">
        <v>471</v>
      </c>
      <c r="D1157" s="517">
        <v>2646</v>
      </c>
      <c r="E1157" s="513"/>
    </row>
    <row r="1158" spans="2:5" x14ac:dyDescent="0.2">
      <c r="B1158" s="456">
        <v>5110018164</v>
      </c>
      <c r="C1158" s="466" t="s">
        <v>471</v>
      </c>
      <c r="D1158" s="517">
        <v>2646</v>
      </c>
      <c r="E1158" s="513"/>
    </row>
    <row r="1159" spans="2:5" x14ac:dyDescent="0.2">
      <c r="B1159" s="456">
        <v>5110018165</v>
      </c>
      <c r="C1159" s="466" t="s">
        <v>471</v>
      </c>
      <c r="D1159" s="517">
        <v>2646</v>
      </c>
      <c r="E1159" s="513"/>
    </row>
    <row r="1160" spans="2:5" x14ac:dyDescent="0.2">
      <c r="B1160" s="456">
        <v>5110018166</v>
      </c>
      <c r="C1160" s="466" t="s">
        <v>471</v>
      </c>
      <c r="D1160" s="517">
        <v>2646</v>
      </c>
      <c r="E1160" s="513"/>
    </row>
    <row r="1161" spans="2:5" x14ac:dyDescent="0.2">
      <c r="B1161" s="456">
        <v>5110018167</v>
      </c>
      <c r="C1161" s="466" t="s">
        <v>471</v>
      </c>
      <c r="D1161" s="517">
        <v>2646</v>
      </c>
      <c r="E1161" s="513"/>
    </row>
    <row r="1162" spans="2:5" x14ac:dyDescent="0.2">
      <c r="B1162" s="456">
        <v>5110018168</v>
      </c>
      <c r="C1162" s="466" t="s">
        <v>471</v>
      </c>
      <c r="D1162" s="517">
        <v>2646</v>
      </c>
      <c r="E1162" s="513"/>
    </row>
    <row r="1163" spans="2:5" x14ac:dyDescent="0.2">
      <c r="B1163" s="456">
        <v>5110018169</v>
      </c>
      <c r="C1163" s="466" t="s">
        <v>471</v>
      </c>
      <c r="D1163" s="517">
        <v>2646</v>
      </c>
      <c r="E1163" s="513"/>
    </row>
    <row r="1164" spans="2:5" x14ac:dyDescent="0.2">
      <c r="B1164" s="456">
        <v>5110018170</v>
      </c>
      <c r="C1164" s="466" t="s">
        <v>471</v>
      </c>
      <c r="D1164" s="517">
        <v>2646</v>
      </c>
      <c r="E1164" s="513"/>
    </row>
    <row r="1165" spans="2:5" x14ac:dyDescent="0.2">
      <c r="B1165" s="456">
        <v>5110018171</v>
      </c>
      <c r="C1165" s="466" t="s">
        <v>471</v>
      </c>
      <c r="D1165" s="517">
        <v>2646</v>
      </c>
      <c r="E1165" s="513"/>
    </row>
    <row r="1166" spans="2:5" x14ac:dyDescent="0.2">
      <c r="B1166" s="456">
        <v>5110018172</v>
      </c>
      <c r="C1166" s="466" t="s">
        <v>471</v>
      </c>
      <c r="D1166" s="517">
        <v>2646</v>
      </c>
      <c r="E1166" s="513"/>
    </row>
    <row r="1167" spans="2:5" x14ac:dyDescent="0.2">
      <c r="B1167" s="456">
        <v>5110018173</v>
      </c>
      <c r="C1167" s="466" t="s">
        <v>471</v>
      </c>
      <c r="D1167" s="517">
        <v>2646</v>
      </c>
      <c r="E1167" s="513"/>
    </row>
    <row r="1168" spans="2:5" x14ac:dyDescent="0.2">
      <c r="B1168" s="456">
        <v>5110018174</v>
      </c>
      <c r="C1168" s="466" t="s">
        <v>471</v>
      </c>
      <c r="D1168" s="517">
        <v>2646</v>
      </c>
      <c r="E1168" s="513"/>
    </row>
    <row r="1169" spans="2:5" x14ac:dyDescent="0.2">
      <c r="B1169" s="456">
        <v>5110018175</v>
      </c>
      <c r="C1169" s="466" t="s">
        <v>471</v>
      </c>
      <c r="D1169" s="517">
        <v>2646</v>
      </c>
      <c r="E1169" s="513"/>
    </row>
    <row r="1170" spans="2:5" x14ac:dyDescent="0.2">
      <c r="B1170" s="456">
        <v>5110018176</v>
      </c>
      <c r="C1170" s="466" t="s">
        <v>471</v>
      </c>
      <c r="D1170" s="517">
        <v>2646</v>
      </c>
      <c r="E1170" s="513"/>
    </row>
    <row r="1171" spans="2:5" x14ac:dyDescent="0.2">
      <c r="B1171" s="456">
        <v>5110018177</v>
      </c>
      <c r="C1171" s="466" t="s">
        <v>471</v>
      </c>
      <c r="D1171" s="517">
        <v>2646</v>
      </c>
      <c r="E1171" s="513"/>
    </row>
    <row r="1172" spans="2:5" x14ac:dyDescent="0.2">
      <c r="B1172" s="456">
        <v>5110018178</v>
      </c>
      <c r="C1172" s="466" t="s">
        <v>471</v>
      </c>
      <c r="D1172" s="517">
        <v>2646</v>
      </c>
      <c r="E1172" s="513"/>
    </row>
    <row r="1173" spans="2:5" x14ac:dyDescent="0.2">
      <c r="B1173" s="456">
        <v>5110018179</v>
      </c>
      <c r="C1173" s="466" t="s">
        <v>471</v>
      </c>
      <c r="D1173" s="517">
        <v>2646</v>
      </c>
      <c r="E1173" s="513"/>
    </row>
    <row r="1174" spans="2:5" x14ac:dyDescent="0.2">
      <c r="B1174" s="456">
        <v>5110018180</v>
      </c>
      <c r="C1174" s="466" t="s">
        <v>471</v>
      </c>
      <c r="D1174" s="517">
        <v>2646</v>
      </c>
      <c r="E1174" s="513"/>
    </row>
    <row r="1175" spans="2:5" x14ac:dyDescent="0.2">
      <c r="B1175" s="456">
        <v>5110018181</v>
      </c>
      <c r="C1175" s="466" t="s">
        <v>471</v>
      </c>
      <c r="D1175" s="517">
        <v>2646</v>
      </c>
      <c r="E1175" s="513"/>
    </row>
    <row r="1176" spans="2:5" x14ac:dyDescent="0.2">
      <c r="B1176" s="456">
        <v>5110018182</v>
      </c>
      <c r="C1176" s="466" t="s">
        <v>471</v>
      </c>
      <c r="D1176" s="517">
        <v>2646</v>
      </c>
      <c r="E1176" s="513"/>
    </row>
    <row r="1177" spans="2:5" x14ac:dyDescent="0.2">
      <c r="B1177" s="456">
        <v>5110018183</v>
      </c>
      <c r="C1177" s="466" t="s">
        <v>471</v>
      </c>
      <c r="D1177" s="517">
        <v>2646</v>
      </c>
      <c r="E1177" s="513"/>
    </row>
    <row r="1178" spans="2:5" x14ac:dyDescent="0.2">
      <c r="B1178" s="456">
        <v>5110018184</v>
      </c>
      <c r="C1178" s="466" t="s">
        <v>471</v>
      </c>
      <c r="D1178" s="517">
        <v>2646</v>
      </c>
      <c r="E1178" s="513"/>
    </row>
    <row r="1179" spans="2:5" x14ac:dyDescent="0.2">
      <c r="B1179" s="456">
        <v>5110018185</v>
      </c>
      <c r="C1179" s="466" t="s">
        <v>471</v>
      </c>
      <c r="D1179" s="517">
        <v>2646</v>
      </c>
      <c r="E1179" s="513"/>
    </row>
    <row r="1180" spans="2:5" x14ac:dyDescent="0.2">
      <c r="B1180" s="456">
        <v>5110018186</v>
      </c>
      <c r="C1180" s="466" t="s">
        <v>471</v>
      </c>
      <c r="D1180" s="517">
        <v>2646</v>
      </c>
      <c r="E1180" s="513"/>
    </row>
    <row r="1181" spans="2:5" x14ac:dyDescent="0.2">
      <c r="B1181" s="456">
        <v>5110018187</v>
      </c>
      <c r="C1181" s="466" t="s">
        <v>471</v>
      </c>
      <c r="D1181" s="517">
        <v>2646</v>
      </c>
      <c r="E1181" s="513"/>
    </row>
    <row r="1182" spans="2:5" x14ac:dyDescent="0.2">
      <c r="B1182" s="456">
        <v>5110018188</v>
      </c>
      <c r="C1182" s="466" t="s">
        <v>471</v>
      </c>
      <c r="D1182" s="517">
        <v>2646</v>
      </c>
      <c r="E1182" s="513"/>
    </row>
    <row r="1183" spans="2:5" x14ac:dyDescent="0.2">
      <c r="B1183" s="456">
        <v>5110018189</v>
      </c>
      <c r="C1183" s="466" t="s">
        <v>471</v>
      </c>
      <c r="D1183" s="517">
        <v>2646</v>
      </c>
      <c r="E1183" s="513"/>
    </row>
    <row r="1184" spans="2:5" x14ac:dyDescent="0.2">
      <c r="B1184" s="456">
        <v>5110018190</v>
      </c>
      <c r="C1184" s="466" t="s">
        <v>471</v>
      </c>
      <c r="D1184" s="517">
        <v>2646</v>
      </c>
      <c r="E1184" s="513"/>
    </row>
    <row r="1185" spans="2:5" x14ac:dyDescent="0.2">
      <c r="B1185" s="456">
        <v>5110018191</v>
      </c>
      <c r="C1185" s="466" t="s">
        <v>471</v>
      </c>
      <c r="D1185" s="517">
        <v>2646</v>
      </c>
      <c r="E1185" s="513"/>
    </row>
    <row r="1186" spans="2:5" x14ac:dyDescent="0.2">
      <c r="B1186" s="456">
        <v>5110018192</v>
      </c>
      <c r="C1186" s="466" t="s">
        <v>471</v>
      </c>
      <c r="D1186" s="517">
        <v>2646</v>
      </c>
      <c r="E1186" s="513"/>
    </row>
    <row r="1187" spans="2:5" x14ac:dyDescent="0.2">
      <c r="B1187" s="456">
        <v>5110018193</v>
      </c>
      <c r="C1187" s="466" t="s">
        <v>471</v>
      </c>
      <c r="D1187" s="517">
        <v>2646</v>
      </c>
      <c r="E1187" s="513"/>
    </row>
    <row r="1188" spans="2:5" x14ac:dyDescent="0.2">
      <c r="B1188" s="456">
        <v>5110018194</v>
      </c>
      <c r="C1188" s="466" t="s">
        <v>471</v>
      </c>
      <c r="D1188" s="517">
        <v>2646</v>
      </c>
      <c r="E1188" s="513"/>
    </row>
    <row r="1189" spans="2:5" x14ac:dyDescent="0.2">
      <c r="B1189" s="456">
        <v>5110018195</v>
      </c>
      <c r="C1189" s="466" t="s">
        <v>471</v>
      </c>
      <c r="D1189" s="517">
        <v>2646</v>
      </c>
      <c r="E1189" s="513"/>
    </row>
    <row r="1190" spans="2:5" x14ac:dyDescent="0.2">
      <c r="B1190" s="456">
        <v>5110018196</v>
      </c>
      <c r="C1190" s="466" t="s">
        <v>471</v>
      </c>
      <c r="D1190" s="517">
        <v>2646</v>
      </c>
      <c r="E1190" s="513"/>
    </row>
    <row r="1191" spans="2:5" x14ac:dyDescent="0.2">
      <c r="B1191" s="456">
        <v>5110018197</v>
      </c>
      <c r="C1191" s="466" t="s">
        <v>471</v>
      </c>
      <c r="D1191" s="517">
        <v>2646</v>
      </c>
      <c r="E1191" s="513"/>
    </row>
    <row r="1192" spans="2:5" x14ac:dyDescent="0.2">
      <c r="B1192" s="456">
        <v>5110018198</v>
      </c>
      <c r="C1192" s="466" t="s">
        <v>471</v>
      </c>
      <c r="D1192" s="517">
        <v>2646</v>
      </c>
      <c r="E1192" s="513"/>
    </row>
    <row r="1193" spans="2:5" x14ac:dyDescent="0.2">
      <c r="B1193" s="456">
        <v>5110018199</v>
      </c>
      <c r="C1193" s="466" t="s">
        <v>471</v>
      </c>
      <c r="D1193" s="517">
        <v>2646</v>
      </c>
      <c r="E1193" s="513"/>
    </row>
    <row r="1194" spans="2:5" x14ac:dyDescent="0.2">
      <c r="B1194" s="456">
        <v>5110018200</v>
      </c>
      <c r="C1194" s="466" t="s">
        <v>471</v>
      </c>
      <c r="D1194" s="517">
        <v>2646</v>
      </c>
      <c r="E1194" s="513"/>
    </row>
    <row r="1195" spans="2:5" x14ac:dyDescent="0.2">
      <c r="B1195" s="456">
        <v>5110018201</v>
      </c>
      <c r="C1195" s="466" t="s">
        <v>471</v>
      </c>
      <c r="D1195" s="517">
        <v>2646</v>
      </c>
      <c r="E1195" s="513"/>
    </row>
    <row r="1196" spans="2:5" x14ac:dyDescent="0.2">
      <c r="B1196" s="456">
        <v>5110018202</v>
      </c>
      <c r="C1196" s="466" t="s">
        <v>471</v>
      </c>
      <c r="D1196" s="517">
        <v>2646</v>
      </c>
      <c r="E1196" s="513"/>
    </row>
    <row r="1197" spans="2:5" x14ac:dyDescent="0.2">
      <c r="B1197" s="456">
        <v>5110018203</v>
      </c>
      <c r="C1197" s="466" t="s">
        <v>471</v>
      </c>
      <c r="D1197" s="517">
        <v>2646</v>
      </c>
      <c r="E1197" s="513"/>
    </row>
    <row r="1198" spans="2:5" x14ac:dyDescent="0.2">
      <c r="B1198" s="456">
        <v>5110018204</v>
      </c>
      <c r="C1198" s="466" t="s">
        <v>471</v>
      </c>
      <c r="D1198" s="517">
        <v>2646</v>
      </c>
      <c r="E1198" s="513"/>
    </row>
    <row r="1199" spans="2:5" x14ac:dyDescent="0.2">
      <c r="B1199" s="456">
        <v>5110018205</v>
      </c>
      <c r="C1199" s="466" t="s">
        <v>471</v>
      </c>
      <c r="D1199" s="517">
        <v>2646</v>
      </c>
      <c r="E1199" s="513"/>
    </row>
    <row r="1200" spans="2:5" x14ac:dyDescent="0.2">
      <c r="B1200" s="456">
        <v>5110018206</v>
      </c>
      <c r="C1200" s="466" t="s">
        <v>471</v>
      </c>
      <c r="D1200" s="517">
        <v>2646</v>
      </c>
      <c r="E1200" s="513"/>
    </row>
    <row r="1201" spans="2:5" x14ac:dyDescent="0.2">
      <c r="B1201" s="456">
        <v>5110018207</v>
      </c>
      <c r="C1201" s="466" t="s">
        <v>471</v>
      </c>
      <c r="D1201" s="517">
        <v>2646</v>
      </c>
      <c r="E1201" s="513"/>
    </row>
    <row r="1202" spans="2:5" x14ac:dyDescent="0.2">
      <c r="B1202" s="456">
        <v>5110018208</v>
      </c>
      <c r="C1202" s="466" t="s">
        <v>471</v>
      </c>
      <c r="D1202" s="517">
        <v>2646</v>
      </c>
      <c r="E1202" s="513"/>
    </row>
    <row r="1203" spans="2:5" x14ac:dyDescent="0.2">
      <c r="B1203" s="456">
        <v>5110018209</v>
      </c>
      <c r="C1203" s="466" t="s">
        <v>471</v>
      </c>
      <c r="D1203" s="517">
        <v>2646</v>
      </c>
      <c r="E1203" s="513"/>
    </row>
    <row r="1204" spans="2:5" x14ac:dyDescent="0.2">
      <c r="B1204" s="456">
        <v>5110018210</v>
      </c>
      <c r="C1204" s="466" t="s">
        <v>471</v>
      </c>
      <c r="D1204" s="517">
        <v>2646</v>
      </c>
      <c r="E1204" s="513"/>
    </row>
    <row r="1205" spans="2:5" x14ac:dyDescent="0.2">
      <c r="B1205" s="456">
        <v>5110018211</v>
      </c>
      <c r="C1205" s="466" t="s">
        <v>471</v>
      </c>
      <c r="D1205" s="517">
        <v>2646</v>
      </c>
      <c r="E1205" s="513"/>
    </row>
    <row r="1206" spans="2:5" x14ac:dyDescent="0.2">
      <c r="B1206" s="456">
        <v>5110018212</v>
      </c>
      <c r="C1206" s="466" t="s">
        <v>471</v>
      </c>
      <c r="D1206" s="517">
        <v>2646</v>
      </c>
      <c r="E1206" s="513"/>
    </row>
    <row r="1207" spans="2:5" x14ac:dyDescent="0.2">
      <c r="B1207" s="456">
        <v>5110018213</v>
      </c>
      <c r="C1207" s="466" t="s">
        <v>471</v>
      </c>
      <c r="D1207" s="517">
        <v>2646</v>
      </c>
      <c r="E1207" s="513"/>
    </row>
    <row r="1208" spans="2:5" x14ac:dyDescent="0.2">
      <c r="B1208" s="456">
        <v>5110018214</v>
      </c>
      <c r="C1208" s="466" t="s">
        <v>471</v>
      </c>
      <c r="D1208" s="517">
        <v>2646</v>
      </c>
      <c r="E1208" s="513"/>
    </row>
    <row r="1209" spans="2:5" x14ac:dyDescent="0.2">
      <c r="B1209" s="456">
        <v>5110018215</v>
      </c>
      <c r="C1209" s="466" t="s">
        <v>471</v>
      </c>
      <c r="D1209" s="517">
        <v>2646</v>
      </c>
      <c r="E1209" s="513"/>
    </row>
    <row r="1210" spans="2:5" x14ac:dyDescent="0.2">
      <c r="B1210" s="456">
        <v>5110018216</v>
      </c>
      <c r="C1210" s="466" t="s">
        <v>471</v>
      </c>
      <c r="D1210" s="517">
        <v>2646</v>
      </c>
      <c r="E1210" s="513"/>
    </row>
    <row r="1211" spans="2:5" x14ac:dyDescent="0.2">
      <c r="B1211" s="456">
        <v>5110018217</v>
      </c>
      <c r="C1211" s="466" t="s">
        <v>471</v>
      </c>
      <c r="D1211" s="517">
        <v>2646</v>
      </c>
      <c r="E1211" s="513"/>
    </row>
    <row r="1212" spans="2:5" x14ac:dyDescent="0.2">
      <c r="B1212" s="456">
        <v>5110018218</v>
      </c>
      <c r="C1212" s="466" t="s">
        <v>471</v>
      </c>
      <c r="D1212" s="517">
        <v>2646</v>
      </c>
      <c r="E1212" s="513"/>
    </row>
    <row r="1213" spans="2:5" x14ac:dyDescent="0.2">
      <c r="B1213" s="456">
        <v>5110018219</v>
      </c>
      <c r="C1213" s="466" t="s">
        <v>471</v>
      </c>
      <c r="D1213" s="517">
        <v>2646</v>
      </c>
      <c r="E1213" s="513"/>
    </row>
    <row r="1214" spans="2:5" x14ac:dyDescent="0.2">
      <c r="B1214" s="456">
        <v>5110018220</v>
      </c>
      <c r="C1214" s="466" t="s">
        <v>471</v>
      </c>
      <c r="D1214" s="517">
        <v>2646</v>
      </c>
      <c r="E1214" s="513"/>
    </row>
    <row r="1215" spans="2:5" x14ac:dyDescent="0.2">
      <c r="B1215" s="456">
        <v>5110018221</v>
      </c>
      <c r="C1215" s="466" t="s">
        <v>471</v>
      </c>
      <c r="D1215" s="517">
        <v>2646</v>
      </c>
      <c r="E1215" s="513"/>
    </row>
    <row r="1216" spans="2:5" x14ac:dyDescent="0.2">
      <c r="B1216" s="456">
        <v>5110018222</v>
      </c>
      <c r="C1216" s="466" t="s">
        <v>471</v>
      </c>
      <c r="D1216" s="517">
        <v>2646</v>
      </c>
      <c r="E1216" s="513"/>
    </row>
    <row r="1217" spans="2:5" x14ac:dyDescent="0.2">
      <c r="B1217" s="456">
        <v>5110018223</v>
      </c>
      <c r="C1217" s="466" t="s">
        <v>471</v>
      </c>
      <c r="D1217" s="517">
        <v>2646</v>
      </c>
      <c r="E1217" s="513"/>
    </row>
    <row r="1218" spans="2:5" x14ac:dyDescent="0.2">
      <c r="B1218" s="456">
        <v>5110018224</v>
      </c>
      <c r="C1218" s="466" t="s">
        <v>471</v>
      </c>
      <c r="D1218" s="517">
        <v>2646</v>
      </c>
      <c r="E1218" s="513"/>
    </row>
    <row r="1219" spans="2:5" x14ac:dyDescent="0.2">
      <c r="B1219" s="456">
        <v>5110018225</v>
      </c>
      <c r="C1219" s="466" t="s">
        <v>471</v>
      </c>
      <c r="D1219" s="517">
        <v>2646</v>
      </c>
      <c r="E1219" s="513"/>
    </row>
    <row r="1220" spans="2:5" x14ac:dyDescent="0.2">
      <c r="B1220" s="456">
        <v>5110018226</v>
      </c>
      <c r="C1220" s="466" t="s">
        <v>471</v>
      </c>
      <c r="D1220" s="517">
        <v>2646</v>
      </c>
      <c r="E1220" s="513"/>
    </row>
    <row r="1221" spans="2:5" x14ac:dyDescent="0.2">
      <c r="B1221" s="456">
        <v>5110018227</v>
      </c>
      <c r="C1221" s="466" t="s">
        <v>471</v>
      </c>
      <c r="D1221" s="517">
        <v>2646</v>
      </c>
      <c r="E1221" s="513"/>
    </row>
    <row r="1222" spans="2:5" x14ac:dyDescent="0.2">
      <c r="B1222" s="456">
        <v>5110018228</v>
      </c>
      <c r="C1222" s="466" t="s">
        <v>471</v>
      </c>
      <c r="D1222" s="517">
        <v>2646</v>
      </c>
      <c r="E1222" s="513"/>
    </row>
    <row r="1223" spans="2:5" x14ac:dyDescent="0.2">
      <c r="B1223" s="456">
        <v>5110018229</v>
      </c>
      <c r="C1223" s="466" t="s">
        <v>471</v>
      </c>
      <c r="D1223" s="517">
        <v>2646</v>
      </c>
      <c r="E1223" s="513"/>
    </row>
    <row r="1224" spans="2:5" x14ac:dyDescent="0.2">
      <c r="B1224" s="456">
        <v>5110018230</v>
      </c>
      <c r="C1224" s="466" t="s">
        <v>471</v>
      </c>
      <c r="D1224" s="517">
        <v>2646</v>
      </c>
      <c r="E1224" s="513"/>
    </row>
    <row r="1225" spans="2:5" x14ac:dyDescent="0.2">
      <c r="B1225" s="456">
        <v>5110018231</v>
      </c>
      <c r="C1225" s="466" t="s">
        <v>471</v>
      </c>
      <c r="D1225" s="517">
        <v>2646</v>
      </c>
      <c r="E1225" s="513"/>
    </row>
    <row r="1226" spans="2:5" x14ac:dyDescent="0.2">
      <c r="B1226" s="456">
        <v>5110018232</v>
      </c>
      <c r="C1226" s="466" t="s">
        <v>471</v>
      </c>
      <c r="D1226" s="517">
        <v>2646</v>
      </c>
      <c r="E1226" s="513"/>
    </row>
    <row r="1227" spans="2:5" x14ac:dyDescent="0.2">
      <c r="B1227" s="456">
        <v>5110018233</v>
      </c>
      <c r="C1227" s="466" t="s">
        <v>471</v>
      </c>
      <c r="D1227" s="517">
        <v>2646</v>
      </c>
      <c r="E1227" s="513"/>
    </row>
    <row r="1228" spans="2:5" x14ac:dyDescent="0.2">
      <c r="B1228" s="456">
        <v>5110018234</v>
      </c>
      <c r="C1228" s="466" t="s">
        <v>471</v>
      </c>
      <c r="D1228" s="517">
        <v>2646</v>
      </c>
      <c r="E1228" s="513"/>
    </row>
    <row r="1229" spans="2:5" x14ac:dyDescent="0.2">
      <c r="B1229" s="456">
        <v>5110018235</v>
      </c>
      <c r="C1229" s="466" t="s">
        <v>471</v>
      </c>
      <c r="D1229" s="517">
        <v>2646</v>
      </c>
      <c r="E1229" s="513"/>
    </row>
    <row r="1230" spans="2:5" x14ac:dyDescent="0.2">
      <c r="B1230" s="456">
        <v>5110018236</v>
      </c>
      <c r="C1230" s="466" t="s">
        <v>471</v>
      </c>
      <c r="D1230" s="517">
        <v>2646</v>
      </c>
      <c r="E1230" s="513"/>
    </row>
    <row r="1231" spans="2:5" x14ac:dyDescent="0.2">
      <c r="B1231" s="456">
        <v>5110018237</v>
      </c>
      <c r="C1231" s="466" t="s">
        <v>471</v>
      </c>
      <c r="D1231" s="517">
        <v>2646</v>
      </c>
      <c r="E1231" s="513"/>
    </row>
    <row r="1232" spans="2:5" x14ac:dyDescent="0.2">
      <c r="B1232" s="456">
        <v>5110018238</v>
      </c>
      <c r="C1232" s="466" t="s">
        <v>471</v>
      </c>
      <c r="D1232" s="517">
        <v>2646</v>
      </c>
      <c r="E1232" s="513"/>
    </row>
    <row r="1233" spans="2:5" x14ac:dyDescent="0.2">
      <c r="B1233" s="456">
        <v>5110018239</v>
      </c>
      <c r="C1233" s="466" t="s">
        <v>471</v>
      </c>
      <c r="D1233" s="517">
        <v>2646</v>
      </c>
      <c r="E1233" s="513"/>
    </row>
    <row r="1234" spans="2:5" x14ac:dyDescent="0.2">
      <c r="B1234" s="456">
        <v>5110018240</v>
      </c>
      <c r="C1234" s="466" t="s">
        <v>471</v>
      </c>
      <c r="D1234" s="517">
        <v>2646</v>
      </c>
      <c r="E1234" s="513"/>
    </row>
    <row r="1235" spans="2:5" x14ac:dyDescent="0.2">
      <c r="B1235" s="456">
        <v>5110018241</v>
      </c>
      <c r="C1235" s="466" t="s">
        <v>471</v>
      </c>
      <c r="D1235" s="517">
        <v>2646</v>
      </c>
      <c r="E1235" s="513"/>
    </row>
    <row r="1236" spans="2:5" x14ac:dyDescent="0.2">
      <c r="B1236" s="456">
        <v>5110018242</v>
      </c>
      <c r="C1236" s="466" t="s">
        <v>471</v>
      </c>
      <c r="D1236" s="517">
        <v>2646</v>
      </c>
      <c r="E1236" s="513"/>
    </row>
    <row r="1237" spans="2:5" x14ac:dyDescent="0.2">
      <c r="B1237" s="456">
        <v>5110018243</v>
      </c>
      <c r="C1237" s="466" t="s">
        <v>471</v>
      </c>
      <c r="D1237" s="517">
        <v>2646</v>
      </c>
      <c r="E1237" s="513"/>
    </row>
    <row r="1238" spans="2:5" x14ac:dyDescent="0.2">
      <c r="B1238" s="456">
        <v>5110018244</v>
      </c>
      <c r="C1238" s="466" t="s">
        <v>471</v>
      </c>
      <c r="D1238" s="517">
        <v>2646</v>
      </c>
      <c r="E1238" s="513"/>
    </row>
    <row r="1239" spans="2:5" x14ac:dyDescent="0.2">
      <c r="B1239" s="456">
        <v>5110018245</v>
      </c>
      <c r="C1239" s="466" t="s">
        <v>471</v>
      </c>
      <c r="D1239" s="517">
        <v>2646</v>
      </c>
      <c r="E1239" s="513"/>
    </row>
    <row r="1240" spans="2:5" x14ac:dyDescent="0.2">
      <c r="B1240" s="456">
        <v>5110018246</v>
      </c>
      <c r="C1240" s="466" t="s">
        <v>471</v>
      </c>
      <c r="D1240" s="517">
        <v>2646</v>
      </c>
      <c r="E1240" s="513"/>
    </row>
    <row r="1241" spans="2:5" x14ac:dyDescent="0.2">
      <c r="B1241" s="456">
        <v>5110018247</v>
      </c>
      <c r="C1241" s="466" t="s">
        <v>471</v>
      </c>
      <c r="D1241" s="517">
        <v>2646</v>
      </c>
      <c r="E1241" s="513"/>
    </row>
    <row r="1242" spans="2:5" x14ac:dyDescent="0.2">
      <c r="B1242" s="456">
        <v>5110018248</v>
      </c>
      <c r="C1242" s="466" t="s">
        <v>471</v>
      </c>
      <c r="D1242" s="517">
        <v>2646</v>
      </c>
      <c r="E1242" s="513"/>
    </row>
    <row r="1243" spans="2:5" x14ac:dyDescent="0.2">
      <c r="B1243" s="456">
        <v>5110018249</v>
      </c>
      <c r="C1243" s="466" t="s">
        <v>471</v>
      </c>
      <c r="D1243" s="517">
        <v>2646</v>
      </c>
      <c r="E1243" s="513"/>
    </row>
    <row r="1244" spans="2:5" x14ac:dyDescent="0.2">
      <c r="B1244" s="456">
        <v>5110018250</v>
      </c>
      <c r="C1244" s="466" t="s">
        <v>471</v>
      </c>
      <c r="D1244" s="517">
        <v>2646</v>
      </c>
      <c r="E1244" s="513"/>
    </row>
    <row r="1245" spans="2:5" x14ac:dyDescent="0.2">
      <c r="B1245" s="456">
        <v>5110018251</v>
      </c>
      <c r="C1245" s="466" t="s">
        <v>471</v>
      </c>
      <c r="D1245" s="517">
        <v>2646</v>
      </c>
      <c r="E1245" s="513"/>
    </row>
    <row r="1246" spans="2:5" x14ac:dyDescent="0.2">
      <c r="B1246" s="456">
        <v>5110018252</v>
      </c>
      <c r="C1246" s="466" t="s">
        <v>471</v>
      </c>
      <c r="D1246" s="517">
        <v>2646</v>
      </c>
      <c r="E1246" s="513"/>
    </row>
    <row r="1247" spans="2:5" x14ac:dyDescent="0.2">
      <c r="B1247" s="456">
        <v>5110018253</v>
      </c>
      <c r="C1247" s="466" t="s">
        <v>471</v>
      </c>
      <c r="D1247" s="517">
        <v>2646</v>
      </c>
      <c r="E1247" s="513"/>
    </row>
    <row r="1248" spans="2:5" x14ac:dyDescent="0.2">
      <c r="B1248" s="456">
        <v>5110018254</v>
      </c>
      <c r="C1248" s="466" t="s">
        <v>471</v>
      </c>
      <c r="D1248" s="517">
        <v>2646</v>
      </c>
      <c r="E1248" s="513"/>
    </row>
    <row r="1249" spans="2:5" x14ac:dyDescent="0.2">
      <c r="B1249" s="456">
        <v>5110018255</v>
      </c>
      <c r="C1249" s="466" t="s">
        <v>471</v>
      </c>
      <c r="D1249" s="517">
        <v>2646</v>
      </c>
      <c r="E1249" s="513"/>
    </row>
    <row r="1250" spans="2:5" x14ac:dyDescent="0.2">
      <c r="B1250" s="456">
        <v>5110018256</v>
      </c>
      <c r="C1250" s="466" t="s">
        <v>471</v>
      </c>
      <c r="D1250" s="517">
        <v>2646</v>
      </c>
      <c r="E1250" s="513"/>
    </row>
    <row r="1251" spans="2:5" x14ac:dyDescent="0.2">
      <c r="B1251" s="458">
        <v>5110021001</v>
      </c>
      <c r="C1251" s="465" t="s">
        <v>472</v>
      </c>
      <c r="D1251" s="515">
        <v>0</v>
      </c>
      <c r="E1251" s="513"/>
    </row>
    <row r="1252" spans="2:5" x14ac:dyDescent="0.2">
      <c r="B1252" s="458">
        <v>5110021002</v>
      </c>
      <c r="C1252" s="465" t="s">
        <v>472</v>
      </c>
      <c r="D1252" s="515">
        <v>0</v>
      </c>
      <c r="E1252" s="513"/>
    </row>
    <row r="1253" spans="2:5" x14ac:dyDescent="0.2">
      <c r="B1253" s="458">
        <v>5110021003</v>
      </c>
      <c r="C1253" s="465" t="s">
        <v>472</v>
      </c>
      <c r="D1253" s="515">
        <v>0</v>
      </c>
      <c r="E1253" s="513"/>
    </row>
    <row r="1254" spans="2:5" x14ac:dyDescent="0.2">
      <c r="B1254" s="458">
        <v>5110021004</v>
      </c>
      <c r="C1254" s="465" t="s">
        <v>472</v>
      </c>
      <c r="D1254" s="515">
        <v>0</v>
      </c>
      <c r="E1254" s="513"/>
    </row>
    <row r="1255" spans="2:5" x14ac:dyDescent="0.2">
      <c r="B1255" s="458">
        <v>5110021005</v>
      </c>
      <c r="C1255" s="465" t="s">
        <v>472</v>
      </c>
      <c r="D1255" s="515">
        <v>0</v>
      </c>
      <c r="E1255" s="513"/>
    </row>
    <row r="1256" spans="2:5" x14ac:dyDescent="0.2">
      <c r="B1256" s="458">
        <v>5110021006</v>
      </c>
      <c r="C1256" s="465" t="s">
        <v>472</v>
      </c>
      <c r="D1256" s="515">
        <v>0</v>
      </c>
      <c r="E1256" s="513"/>
    </row>
    <row r="1257" spans="2:5" x14ac:dyDescent="0.2">
      <c r="B1257" s="458">
        <v>5110021007</v>
      </c>
      <c r="C1257" s="465" t="s">
        <v>472</v>
      </c>
      <c r="D1257" s="515">
        <v>0</v>
      </c>
      <c r="E1257" s="513"/>
    </row>
    <row r="1258" spans="2:5" x14ac:dyDescent="0.2">
      <c r="B1258" s="458">
        <v>5110021008</v>
      </c>
      <c r="C1258" s="465" t="s">
        <v>472</v>
      </c>
      <c r="D1258" s="515">
        <v>0</v>
      </c>
      <c r="E1258" s="513"/>
    </row>
    <row r="1259" spans="2:5" x14ac:dyDescent="0.2">
      <c r="B1259" s="458">
        <v>5110021009</v>
      </c>
      <c r="C1259" s="465" t="s">
        <v>472</v>
      </c>
      <c r="D1259" s="515">
        <v>0</v>
      </c>
      <c r="E1259" s="513"/>
    </row>
    <row r="1260" spans="2:5" x14ac:dyDescent="0.2">
      <c r="B1260" s="458">
        <v>5110021010</v>
      </c>
      <c r="C1260" s="465" t="s">
        <v>472</v>
      </c>
      <c r="D1260" s="515">
        <v>0</v>
      </c>
      <c r="E1260" s="513"/>
    </row>
    <row r="1261" spans="2:5" x14ac:dyDescent="0.2">
      <c r="B1261" s="458">
        <v>5110021011</v>
      </c>
      <c r="C1261" s="465" t="s">
        <v>472</v>
      </c>
      <c r="D1261" s="515">
        <v>0</v>
      </c>
      <c r="E1261" s="513"/>
    </row>
    <row r="1262" spans="2:5" x14ac:dyDescent="0.2">
      <c r="B1262" s="458">
        <v>5110021012</v>
      </c>
      <c r="C1262" s="465" t="s">
        <v>472</v>
      </c>
      <c r="D1262" s="515">
        <v>0</v>
      </c>
      <c r="E1262" s="513"/>
    </row>
    <row r="1263" spans="2:5" x14ac:dyDescent="0.2">
      <c r="B1263" s="458">
        <v>5110021013</v>
      </c>
      <c r="C1263" s="465" t="s">
        <v>472</v>
      </c>
      <c r="D1263" s="515">
        <v>0</v>
      </c>
      <c r="E1263" s="513"/>
    </row>
    <row r="1264" spans="2:5" x14ac:dyDescent="0.2">
      <c r="B1264" s="458">
        <v>5110021014</v>
      </c>
      <c r="C1264" s="465" t="s">
        <v>472</v>
      </c>
      <c r="D1264" s="515">
        <v>0</v>
      </c>
      <c r="E1264" s="513"/>
    </row>
    <row r="1265" spans="2:5" x14ac:dyDescent="0.2">
      <c r="B1265" s="458">
        <v>5110021015</v>
      </c>
      <c r="C1265" s="465" t="s">
        <v>472</v>
      </c>
      <c r="D1265" s="515">
        <v>0</v>
      </c>
      <c r="E1265" s="513"/>
    </row>
    <row r="1266" spans="2:5" x14ac:dyDescent="0.2">
      <c r="B1266" s="458">
        <v>5110021016</v>
      </c>
      <c r="C1266" s="465" t="s">
        <v>472</v>
      </c>
      <c r="D1266" s="515">
        <v>0</v>
      </c>
      <c r="E1266" s="513"/>
    </row>
    <row r="1267" spans="2:5" x14ac:dyDescent="0.2">
      <c r="B1267" s="458">
        <v>5110021017</v>
      </c>
      <c r="C1267" s="465" t="s">
        <v>472</v>
      </c>
      <c r="D1267" s="515">
        <v>0</v>
      </c>
      <c r="E1267" s="513"/>
    </row>
    <row r="1268" spans="2:5" x14ac:dyDescent="0.2">
      <c r="B1268" s="458">
        <v>5110021018</v>
      </c>
      <c r="C1268" s="465" t="s">
        <v>472</v>
      </c>
      <c r="D1268" s="515">
        <v>0</v>
      </c>
      <c r="E1268" s="513"/>
    </row>
    <row r="1269" spans="2:5" x14ac:dyDescent="0.2">
      <c r="B1269" s="458">
        <v>5110021019</v>
      </c>
      <c r="C1269" s="465" t="s">
        <v>472</v>
      </c>
      <c r="D1269" s="515">
        <v>0</v>
      </c>
      <c r="E1269" s="513"/>
    </row>
    <row r="1270" spans="2:5" x14ac:dyDescent="0.2">
      <c r="B1270" s="458">
        <v>5110021020</v>
      </c>
      <c r="C1270" s="465" t="s">
        <v>472</v>
      </c>
      <c r="D1270" s="515">
        <v>0</v>
      </c>
      <c r="E1270" s="513"/>
    </row>
    <row r="1271" spans="2:5" x14ac:dyDescent="0.2">
      <c r="B1271" s="458">
        <v>5110021021</v>
      </c>
      <c r="C1271" s="465" t="s">
        <v>472</v>
      </c>
      <c r="D1271" s="515">
        <v>0</v>
      </c>
      <c r="E1271" s="513"/>
    </row>
    <row r="1272" spans="2:5" x14ac:dyDescent="0.2">
      <c r="B1272" s="458">
        <v>5110021022</v>
      </c>
      <c r="C1272" s="465" t="s">
        <v>472</v>
      </c>
      <c r="D1272" s="515">
        <v>0</v>
      </c>
      <c r="E1272" s="513"/>
    </row>
    <row r="1273" spans="2:5" x14ac:dyDescent="0.2">
      <c r="B1273" s="458">
        <v>5110021023</v>
      </c>
      <c r="C1273" s="465" t="s">
        <v>472</v>
      </c>
      <c r="D1273" s="515">
        <v>0</v>
      </c>
      <c r="E1273" s="513"/>
    </row>
    <row r="1274" spans="2:5" x14ac:dyDescent="0.2">
      <c r="B1274" s="458">
        <v>5110021024</v>
      </c>
      <c r="C1274" s="465" t="s">
        <v>472</v>
      </c>
      <c r="D1274" s="515">
        <v>0</v>
      </c>
      <c r="E1274" s="513"/>
    </row>
    <row r="1275" spans="2:5" x14ac:dyDescent="0.2">
      <c r="B1275" s="458">
        <v>5110021025</v>
      </c>
      <c r="C1275" s="465" t="s">
        <v>472</v>
      </c>
      <c r="D1275" s="515">
        <v>0</v>
      </c>
      <c r="E1275" s="513"/>
    </row>
    <row r="1276" spans="2:5" x14ac:dyDescent="0.2">
      <c r="B1276" s="458">
        <v>5110021026</v>
      </c>
      <c r="C1276" s="465" t="s">
        <v>472</v>
      </c>
      <c r="D1276" s="515">
        <v>0</v>
      </c>
      <c r="E1276" s="513"/>
    </row>
    <row r="1277" spans="2:5" x14ac:dyDescent="0.2">
      <c r="B1277" s="458">
        <v>5110021027</v>
      </c>
      <c r="C1277" s="465" t="s">
        <v>472</v>
      </c>
      <c r="D1277" s="515">
        <v>0</v>
      </c>
      <c r="E1277" s="513"/>
    </row>
    <row r="1278" spans="2:5" x14ac:dyDescent="0.2">
      <c r="B1278" s="458">
        <v>5110021028</v>
      </c>
      <c r="C1278" s="465" t="s">
        <v>472</v>
      </c>
      <c r="D1278" s="515">
        <v>0</v>
      </c>
      <c r="E1278" s="513"/>
    </row>
    <row r="1279" spans="2:5" x14ac:dyDescent="0.2">
      <c r="B1279" s="458">
        <v>5110021029</v>
      </c>
      <c r="C1279" s="465" t="s">
        <v>472</v>
      </c>
      <c r="D1279" s="515">
        <v>0</v>
      </c>
      <c r="E1279" s="513"/>
    </row>
    <row r="1280" spans="2:5" x14ac:dyDescent="0.2">
      <c r="B1280" s="458">
        <v>5110021030</v>
      </c>
      <c r="C1280" s="465" t="s">
        <v>472</v>
      </c>
      <c r="D1280" s="515">
        <v>0</v>
      </c>
      <c r="E1280" s="513"/>
    </row>
    <row r="1281" spans="2:5" x14ac:dyDescent="0.2">
      <c r="B1281" s="458">
        <v>5110021031</v>
      </c>
      <c r="C1281" s="465" t="s">
        <v>472</v>
      </c>
      <c r="D1281" s="515">
        <v>0</v>
      </c>
      <c r="E1281" s="513"/>
    </row>
    <row r="1282" spans="2:5" x14ac:dyDescent="0.2">
      <c r="B1282" s="458">
        <v>5110021032</v>
      </c>
      <c r="C1282" s="465" t="s">
        <v>472</v>
      </c>
      <c r="D1282" s="515">
        <v>0</v>
      </c>
      <c r="E1282" s="513"/>
    </row>
    <row r="1283" spans="2:5" x14ac:dyDescent="0.2">
      <c r="B1283" s="458">
        <v>5110021033</v>
      </c>
      <c r="C1283" s="465" t="s">
        <v>472</v>
      </c>
      <c r="D1283" s="515">
        <v>0</v>
      </c>
      <c r="E1283" s="513"/>
    </row>
    <row r="1284" spans="2:5" x14ac:dyDescent="0.2">
      <c r="B1284" s="458">
        <v>5110021034</v>
      </c>
      <c r="C1284" s="465" t="s">
        <v>472</v>
      </c>
      <c r="D1284" s="515">
        <v>0</v>
      </c>
      <c r="E1284" s="513"/>
    </row>
    <row r="1285" spans="2:5" x14ac:dyDescent="0.2">
      <c r="B1285" s="458">
        <v>5110021035</v>
      </c>
      <c r="C1285" s="465" t="s">
        <v>472</v>
      </c>
      <c r="D1285" s="515">
        <v>0</v>
      </c>
      <c r="E1285" s="513"/>
    </row>
    <row r="1286" spans="2:5" x14ac:dyDescent="0.2">
      <c r="B1286" s="458">
        <v>5110021036</v>
      </c>
      <c r="C1286" s="465" t="s">
        <v>472</v>
      </c>
      <c r="D1286" s="515">
        <v>0</v>
      </c>
      <c r="E1286" s="513"/>
    </row>
    <row r="1287" spans="2:5" x14ac:dyDescent="0.2">
      <c r="B1287" s="458">
        <v>5110021037</v>
      </c>
      <c r="C1287" s="465" t="s">
        <v>472</v>
      </c>
      <c r="D1287" s="515">
        <v>0</v>
      </c>
      <c r="E1287" s="513"/>
    </row>
    <row r="1288" spans="2:5" x14ac:dyDescent="0.2">
      <c r="B1288" s="458">
        <v>5110021038</v>
      </c>
      <c r="C1288" s="465" t="s">
        <v>472</v>
      </c>
      <c r="D1288" s="515">
        <v>0</v>
      </c>
      <c r="E1288" s="513"/>
    </row>
    <row r="1289" spans="2:5" x14ac:dyDescent="0.2">
      <c r="B1289" s="458">
        <v>5110021039</v>
      </c>
      <c r="C1289" s="465" t="s">
        <v>472</v>
      </c>
      <c r="D1289" s="515">
        <v>0</v>
      </c>
      <c r="E1289" s="513"/>
    </row>
    <row r="1290" spans="2:5" x14ac:dyDescent="0.2">
      <c r="B1290" s="458">
        <v>5110021040</v>
      </c>
      <c r="C1290" s="465" t="s">
        <v>472</v>
      </c>
      <c r="D1290" s="515">
        <v>0</v>
      </c>
      <c r="E1290" s="513"/>
    </row>
    <row r="1291" spans="2:5" x14ac:dyDescent="0.2">
      <c r="B1291" s="458">
        <v>5110021041</v>
      </c>
      <c r="C1291" s="465" t="s">
        <v>472</v>
      </c>
      <c r="D1291" s="515">
        <v>0</v>
      </c>
      <c r="E1291" s="513"/>
    </row>
    <row r="1292" spans="2:5" x14ac:dyDescent="0.2">
      <c r="B1292" s="458">
        <v>5110021042</v>
      </c>
      <c r="C1292" s="465" t="s">
        <v>472</v>
      </c>
      <c r="D1292" s="515">
        <v>0</v>
      </c>
      <c r="E1292" s="513"/>
    </row>
    <row r="1293" spans="2:5" x14ac:dyDescent="0.2">
      <c r="B1293" s="458">
        <v>5110021043</v>
      </c>
      <c r="C1293" s="465" t="s">
        <v>472</v>
      </c>
      <c r="D1293" s="515">
        <v>0</v>
      </c>
      <c r="E1293" s="513"/>
    </row>
    <row r="1294" spans="2:5" x14ac:dyDescent="0.2">
      <c r="B1294" s="458">
        <v>5110021044</v>
      </c>
      <c r="C1294" s="465" t="s">
        <v>472</v>
      </c>
      <c r="D1294" s="515">
        <v>0</v>
      </c>
      <c r="E1294" s="513"/>
    </row>
    <row r="1295" spans="2:5" x14ac:dyDescent="0.2">
      <c r="B1295" s="458">
        <v>5110021045</v>
      </c>
      <c r="C1295" s="465" t="s">
        <v>472</v>
      </c>
      <c r="D1295" s="515">
        <v>0</v>
      </c>
      <c r="E1295" s="513"/>
    </row>
    <row r="1296" spans="2:5" x14ac:dyDescent="0.2">
      <c r="B1296" s="458">
        <v>5110021046</v>
      </c>
      <c r="C1296" s="465" t="s">
        <v>472</v>
      </c>
      <c r="D1296" s="515">
        <v>0</v>
      </c>
      <c r="E1296" s="513"/>
    </row>
    <row r="1297" spans="2:5" x14ac:dyDescent="0.2">
      <c r="B1297" s="458">
        <v>5110021047</v>
      </c>
      <c r="C1297" s="465" t="s">
        <v>472</v>
      </c>
      <c r="D1297" s="515">
        <v>0</v>
      </c>
      <c r="E1297" s="513"/>
    </row>
    <row r="1298" spans="2:5" x14ac:dyDescent="0.2">
      <c r="B1298" s="458">
        <v>5110021048</v>
      </c>
      <c r="C1298" s="465" t="s">
        <v>472</v>
      </c>
      <c r="D1298" s="515">
        <v>0</v>
      </c>
      <c r="E1298" s="513"/>
    </row>
    <row r="1299" spans="2:5" x14ac:dyDescent="0.2">
      <c r="B1299" s="458">
        <v>5110021049</v>
      </c>
      <c r="C1299" s="465" t="s">
        <v>472</v>
      </c>
      <c r="D1299" s="515">
        <v>0</v>
      </c>
      <c r="E1299" s="513"/>
    </row>
    <row r="1300" spans="2:5" x14ac:dyDescent="0.2">
      <c r="B1300" s="458">
        <v>5110021050</v>
      </c>
      <c r="C1300" s="465" t="s">
        <v>472</v>
      </c>
      <c r="D1300" s="515">
        <v>0</v>
      </c>
      <c r="E1300" s="513"/>
    </row>
    <row r="1301" spans="2:5" x14ac:dyDescent="0.2">
      <c r="B1301" s="458">
        <v>5110021051</v>
      </c>
      <c r="C1301" s="465" t="s">
        <v>472</v>
      </c>
      <c r="D1301" s="515">
        <v>0</v>
      </c>
      <c r="E1301" s="513"/>
    </row>
    <row r="1302" spans="2:5" x14ac:dyDescent="0.2">
      <c r="B1302" s="458">
        <v>5110021052</v>
      </c>
      <c r="C1302" s="465" t="s">
        <v>472</v>
      </c>
      <c r="D1302" s="515">
        <v>0</v>
      </c>
      <c r="E1302" s="513"/>
    </row>
    <row r="1303" spans="2:5" x14ac:dyDescent="0.2">
      <c r="B1303" s="458">
        <v>5110021053</v>
      </c>
      <c r="C1303" s="465" t="s">
        <v>472</v>
      </c>
      <c r="D1303" s="515">
        <v>0</v>
      </c>
      <c r="E1303" s="513"/>
    </row>
    <row r="1304" spans="2:5" x14ac:dyDescent="0.2">
      <c r="B1304" s="458">
        <v>5110021054</v>
      </c>
      <c r="C1304" s="465" t="s">
        <v>472</v>
      </c>
      <c r="D1304" s="515">
        <v>0</v>
      </c>
      <c r="E1304" s="513"/>
    </row>
    <row r="1305" spans="2:5" x14ac:dyDescent="0.2">
      <c r="B1305" s="458">
        <v>5110021055</v>
      </c>
      <c r="C1305" s="465" t="s">
        <v>472</v>
      </c>
      <c r="D1305" s="515">
        <v>0</v>
      </c>
      <c r="E1305" s="513"/>
    </row>
    <row r="1306" spans="2:5" x14ac:dyDescent="0.2">
      <c r="B1306" s="458">
        <v>5110021056</v>
      </c>
      <c r="C1306" s="465" t="s">
        <v>472</v>
      </c>
      <c r="D1306" s="515">
        <v>0</v>
      </c>
      <c r="E1306" s="513"/>
    </row>
    <row r="1307" spans="2:5" x14ac:dyDescent="0.2">
      <c r="B1307" s="458">
        <v>5110021057</v>
      </c>
      <c r="C1307" s="465" t="s">
        <v>472</v>
      </c>
      <c r="D1307" s="515">
        <v>0</v>
      </c>
      <c r="E1307" s="513"/>
    </row>
    <row r="1308" spans="2:5" x14ac:dyDescent="0.2">
      <c r="B1308" s="458">
        <v>5110021058</v>
      </c>
      <c r="C1308" s="465" t="s">
        <v>472</v>
      </c>
      <c r="D1308" s="515">
        <v>0</v>
      </c>
      <c r="E1308" s="513"/>
    </row>
    <row r="1309" spans="2:5" x14ac:dyDescent="0.2">
      <c r="B1309" s="458">
        <v>5110021059</v>
      </c>
      <c r="C1309" s="465" t="s">
        <v>472</v>
      </c>
      <c r="D1309" s="515">
        <v>0</v>
      </c>
      <c r="E1309" s="513"/>
    </row>
    <row r="1310" spans="2:5" x14ac:dyDescent="0.2">
      <c r="B1310" s="458">
        <v>5110021060</v>
      </c>
      <c r="C1310" s="465" t="s">
        <v>472</v>
      </c>
      <c r="D1310" s="515">
        <v>0</v>
      </c>
      <c r="E1310" s="513"/>
    </row>
    <row r="1311" spans="2:5" x14ac:dyDescent="0.2">
      <c r="B1311" s="458">
        <v>5110021061</v>
      </c>
      <c r="C1311" s="465" t="s">
        <v>472</v>
      </c>
      <c r="D1311" s="515">
        <v>0</v>
      </c>
      <c r="E1311" s="513"/>
    </row>
    <row r="1312" spans="2:5" x14ac:dyDescent="0.2">
      <c r="B1312" s="458">
        <v>5110021062</v>
      </c>
      <c r="C1312" s="465" t="s">
        <v>472</v>
      </c>
      <c r="D1312" s="515">
        <v>0</v>
      </c>
      <c r="E1312" s="513"/>
    </row>
    <row r="1313" spans="2:5" x14ac:dyDescent="0.2">
      <c r="B1313" s="458">
        <v>5110021063</v>
      </c>
      <c r="C1313" s="465" t="s">
        <v>472</v>
      </c>
      <c r="D1313" s="515">
        <v>0</v>
      </c>
      <c r="E1313" s="513"/>
    </row>
    <row r="1314" spans="2:5" x14ac:dyDescent="0.2">
      <c r="B1314" s="458">
        <v>5110021064</v>
      </c>
      <c r="C1314" s="465" t="s">
        <v>472</v>
      </c>
      <c r="D1314" s="515">
        <v>0</v>
      </c>
      <c r="E1314" s="513"/>
    </row>
    <row r="1315" spans="2:5" x14ac:dyDescent="0.2">
      <c r="B1315" s="458">
        <v>5110021065</v>
      </c>
      <c r="C1315" s="465" t="s">
        <v>472</v>
      </c>
      <c r="D1315" s="515">
        <v>0</v>
      </c>
      <c r="E1315" s="513"/>
    </row>
    <row r="1316" spans="2:5" x14ac:dyDescent="0.2">
      <c r="B1316" s="458">
        <v>5110021066</v>
      </c>
      <c r="C1316" s="465" t="s">
        <v>472</v>
      </c>
      <c r="D1316" s="515">
        <v>0</v>
      </c>
      <c r="E1316" s="513"/>
    </row>
    <row r="1317" spans="2:5" x14ac:dyDescent="0.2">
      <c r="B1317" s="458">
        <v>5110021067</v>
      </c>
      <c r="C1317" s="465" t="s">
        <v>472</v>
      </c>
      <c r="D1317" s="515">
        <v>0</v>
      </c>
      <c r="E1317" s="513"/>
    </row>
    <row r="1318" spans="2:5" x14ac:dyDescent="0.2">
      <c r="B1318" s="458">
        <v>5110021068</v>
      </c>
      <c r="C1318" s="465" t="s">
        <v>472</v>
      </c>
      <c r="D1318" s="515">
        <v>0</v>
      </c>
      <c r="E1318" s="513"/>
    </row>
    <row r="1319" spans="2:5" x14ac:dyDescent="0.2">
      <c r="B1319" s="458">
        <v>5110021069</v>
      </c>
      <c r="C1319" s="465" t="s">
        <v>472</v>
      </c>
      <c r="D1319" s="515">
        <v>0</v>
      </c>
      <c r="E1319" s="513"/>
    </row>
    <row r="1320" spans="2:5" x14ac:dyDescent="0.2">
      <c r="B1320" s="458">
        <v>5110021070</v>
      </c>
      <c r="C1320" s="465" t="s">
        <v>472</v>
      </c>
      <c r="D1320" s="515">
        <v>0</v>
      </c>
      <c r="E1320" s="513"/>
    </row>
    <row r="1321" spans="2:5" x14ac:dyDescent="0.2">
      <c r="B1321" s="458">
        <v>5110021071</v>
      </c>
      <c r="C1321" s="465" t="s">
        <v>472</v>
      </c>
      <c r="D1321" s="515">
        <v>0</v>
      </c>
      <c r="E1321" s="513"/>
    </row>
    <row r="1322" spans="2:5" x14ac:dyDescent="0.2">
      <c r="B1322" s="458">
        <v>5110021072</v>
      </c>
      <c r="C1322" s="465" t="s">
        <v>472</v>
      </c>
      <c r="D1322" s="515">
        <v>0</v>
      </c>
      <c r="E1322" s="513"/>
    </row>
    <row r="1323" spans="2:5" x14ac:dyDescent="0.2">
      <c r="B1323" s="458">
        <v>5110021073</v>
      </c>
      <c r="C1323" s="465" t="s">
        <v>472</v>
      </c>
      <c r="D1323" s="515">
        <v>0</v>
      </c>
      <c r="E1323" s="513"/>
    </row>
    <row r="1324" spans="2:5" x14ac:dyDescent="0.2">
      <c r="B1324" s="458">
        <v>5110021074</v>
      </c>
      <c r="C1324" s="465" t="s">
        <v>472</v>
      </c>
      <c r="D1324" s="515">
        <v>0</v>
      </c>
      <c r="E1324" s="513"/>
    </row>
    <row r="1325" spans="2:5" x14ac:dyDescent="0.2">
      <c r="B1325" s="458">
        <v>5110021075</v>
      </c>
      <c r="C1325" s="465" t="s">
        <v>472</v>
      </c>
      <c r="D1325" s="515">
        <v>0</v>
      </c>
      <c r="E1325" s="513"/>
    </row>
    <row r="1326" spans="2:5" x14ac:dyDescent="0.2">
      <c r="B1326" s="458">
        <v>5110021076</v>
      </c>
      <c r="C1326" s="465" t="s">
        <v>472</v>
      </c>
      <c r="D1326" s="515">
        <v>0</v>
      </c>
      <c r="E1326" s="513"/>
    </row>
    <row r="1327" spans="2:5" x14ac:dyDescent="0.2">
      <c r="B1327" s="458">
        <v>5110021077</v>
      </c>
      <c r="C1327" s="465" t="s">
        <v>472</v>
      </c>
      <c r="D1327" s="515">
        <v>0</v>
      </c>
      <c r="E1327" s="513"/>
    </row>
    <row r="1328" spans="2:5" x14ac:dyDescent="0.2">
      <c r="B1328" s="458">
        <v>5110021078</v>
      </c>
      <c r="C1328" s="465" t="s">
        <v>472</v>
      </c>
      <c r="D1328" s="515">
        <v>0</v>
      </c>
      <c r="E1328" s="513"/>
    </row>
    <row r="1329" spans="2:5" x14ac:dyDescent="0.2">
      <c r="B1329" s="458">
        <v>5110021079</v>
      </c>
      <c r="C1329" s="465" t="s">
        <v>472</v>
      </c>
      <c r="D1329" s="515">
        <v>0</v>
      </c>
      <c r="E1329" s="513"/>
    </row>
    <row r="1330" spans="2:5" x14ac:dyDescent="0.2">
      <c r="B1330" s="458">
        <v>5110021080</v>
      </c>
      <c r="C1330" s="465" t="s">
        <v>472</v>
      </c>
      <c r="D1330" s="515">
        <v>0</v>
      </c>
      <c r="E1330" s="513"/>
    </row>
    <row r="1331" spans="2:5" x14ac:dyDescent="0.2">
      <c r="B1331" s="458">
        <v>5110021081</v>
      </c>
      <c r="C1331" s="465" t="s">
        <v>472</v>
      </c>
      <c r="D1331" s="515">
        <v>0</v>
      </c>
      <c r="E1331" s="513"/>
    </row>
    <row r="1332" spans="2:5" x14ac:dyDescent="0.2">
      <c r="B1332" s="458">
        <v>5110021082</v>
      </c>
      <c r="C1332" s="465" t="s">
        <v>472</v>
      </c>
      <c r="D1332" s="515">
        <v>0</v>
      </c>
      <c r="E1332" s="513"/>
    </row>
    <row r="1333" spans="2:5" x14ac:dyDescent="0.2">
      <c r="B1333" s="458">
        <v>5110021083</v>
      </c>
      <c r="C1333" s="465" t="s">
        <v>472</v>
      </c>
      <c r="D1333" s="515">
        <v>0</v>
      </c>
      <c r="E1333" s="513"/>
    </row>
    <row r="1334" spans="2:5" x14ac:dyDescent="0.2">
      <c r="B1334" s="458">
        <v>5110021084</v>
      </c>
      <c r="C1334" s="465" t="s">
        <v>472</v>
      </c>
      <c r="D1334" s="515">
        <v>0</v>
      </c>
      <c r="E1334" s="513"/>
    </row>
    <row r="1335" spans="2:5" x14ac:dyDescent="0.2">
      <c r="B1335" s="458">
        <v>5110021085</v>
      </c>
      <c r="C1335" s="465" t="s">
        <v>472</v>
      </c>
      <c r="D1335" s="515">
        <v>0</v>
      </c>
      <c r="E1335" s="513"/>
    </row>
    <row r="1336" spans="2:5" x14ac:dyDescent="0.2">
      <c r="B1336" s="458">
        <v>5110021086</v>
      </c>
      <c r="C1336" s="465" t="s">
        <v>472</v>
      </c>
      <c r="D1336" s="515">
        <v>0</v>
      </c>
      <c r="E1336" s="513"/>
    </row>
    <row r="1337" spans="2:5" x14ac:dyDescent="0.2">
      <c r="B1337" s="458">
        <v>5110021087</v>
      </c>
      <c r="C1337" s="465" t="s">
        <v>472</v>
      </c>
      <c r="D1337" s="515">
        <v>0</v>
      </c>
      <c r="E1337" s="513"/>
    </row>
    <row r="1338" spans="2:5" x14ac:dyDescent="0.2">
      <c r="B1338" s="458">
        <v>5110021088</v>
      </c>
      <c r="C1338" s="465" t="s">
        <v>472</v>
      </c>
      <c r="D1338" s="515">
        <v>0</v>
      </c>
      <c r="E1338" s="513"/>
    </row>
    <row r="1339" spans="2:5" x14ac:dyDescent="0.2">
      <c r="B1339" s="458">
        <v>5110021089</v>
      </c>
      <c r="C1339" s="465" t="s">
        <v>472</v>
      </c>
      <c r="D1339" s="515">
        <v>0</v>
      </c>
      <c r="E1339" s="513"/>
    </row>
    <row r="1340" spans="2:5" x14ac:dyDescent="0.2">
      <c r="B1340" s="458">
        <v>5110021090</v>
      </c>
      <c r="C1340" s="465" t="s">
        <v>472</v>
      </c>
      <c r="D1340" s="515">
        <v>0</v>
      </c>
      <c r="E1340" s="513"/>
    </row>
    <row r="1341" spans="2:5" x14ac:dyDescent="0.2">
      <c r="B1341" s="458">
        <v>5110021091</v>
      </c>
      <c r="C1341" s="465" t="s">
        <v>472</v>
      </c>
      <c r="D1341" s="515">
        <v>0</v>
      </c>
      <c r="E1341" s="513"/>
    </row>
    <row r="1342" spans="2:5" x14ac:dyDescent="0.2">
      <c r="B1342" s="458">
        <v>5110021092</v>
      </c>
      <c r="C1342" s="465" t="s">
        <v>472</v>
      </c>
      <c r="D1342" s="515">
        <v>0</v>
      </c>
      <c r="E1342" s="513"/>
    </row>
    <row r="1343" spans="2:5" x14ac:dyDescent="0.2">
      <c r="B1343" s="458">
        <v>5110021093</v>
      </c>
      <c r="C1343" s="465" t="s">
        <v>472</v>
      </c>
      <c r="D1343" s="515">
        <v>0</v>
      </c>
      <c r="E1343" s="513"/>
    </row>
    <row r="1344" spans="2:5" x14ac:dyDescent="0.2">
      <c r="B1344" s="458">
        <v>5110021094</v>
      </c>
      <c r="C1344" s="465" t="s">
        <v>472</v>
      </c>
      <c r="D1344" s="515">
        <v>0</v>
      </c>
      <c r="E1344" s="513"/>
    </row>
    <row r="1345" spans="2:5" x14ac:dyDescent="0.2">
      <c r="B1345" s="458">
        <v>5110021095</v>
      </c>
      <c r="C1345" s="465" t="s">
        <v>472</v>
      </c>
      <c r="D1345" s="515">
        <v>0</v>
      </c>
      <c r="E1345" s="513"/>
    </row>
    <row r="1346" spans="2:5" x14ac:dyDescent="0.2">
      <c r="B1346" s="458">
        <v>5110021096</v>
      </c>
      <c r="C1346" s="465" t="s">
        <v>472</v>
      </c>
      <c r="D1346" s="515">
        <v>0</v>
      </c>
      <c r="E1346" s="513"/>
    </row>
    <row r="1347" spans="2:5" x14ac:dyDescent="0.2">
      <c r="B1347" s="458">
        <v>5110021097</v>
      </c>
      <c r="C1347" s="465" t="s">
        <v>472</v>
      </c>
      <c r="D1347" s="515">
        <v>0</v>
      </c>
      <c r="E1347" s="513"/>
    </row>
    <row r="1348" spans="2:5" x14ac:dyDescent="0.2">
      <c r="B1348" s="458">
        <v>5110021098</v>
      </c>
      <c r="C1348" s="465" t="s">
        <v>472</v>
      </c>
      <c r="D1348" s="515">
        <v>0</v>
      </c>
      <c r="E1348" s="513"/>
    </row>
    <row r="1349" spans="2:5" x14ac:dyDescent="0.2">
      <c r="B1349" s="458">
        <v>5110021099</v>
      </c>
      <c r="C1349" s="465" t="s">
        <v>472</v>
      </c>
      <c r="D1349" s="515">
        <v>0</v>
      </c>
      <c r="E1349" s="513"/>
    </row>
    <row r="1350" spans="2:5" x14ac:dyDescent="0.2">
      <c r="B1350" s="458">
        <v>5110021100</v>
      </c>
      <c r="C1350" s="465" t="s">
        <v>472</v>
      </c>
      <c r="D1350" s="515">
        <v>0</v>
      </c>
      <c r="E1350" s="513"/>
    </row>
    <row r="1351" spans="2:5" x14ac:dyDescent="0.2">
      <c r="B1351" s="458">
        <v>5110021101</v>
      </c>
      <c r="C1351" s="465" t="s">
        <v>472</v>
      </c>
      <c r="D1351" s="515">
        <v>0</v>
      </c>
      <c r="E1351" s="513"/>
    </row>
    <row r="1352" spans="2:5" x14ac:dyDescent="0.2">
      <c r="B1352" s="458">
        <v>5110021102</v>
      </c>
      <c r="C1352" s="465" t="s">
        <v>472</v>
      </c>
      <c r="D1352" s="515">
        <v>0</v>
      </c>
      <c r="E1352" s="513"/>
    </row>
    <row r="1353" spans="2:5" x14ac:dyDescent="0.2">
      <c r="B1353" s="458">
        <v>5110021103</v>
      </c>
      <c r="C1353" s="465" t="s">
        <v>472</v>
      </c>
      <c r="D1353" s="515">
        <v>0</v>
      </c>
      <c r="E1353" s="513"/>
    </row>
    <row r="1354" spans="2:5" x14ac:dyDescent="0.2">
      <c r="B1354" s="458">
        <v>5110021104</v>
      </c>
      <c r="C1354" s="465" t="s">
        <v>472</v>
      </c>
      <c r="D1354" s="515">
        <v>0</v>
      </c>
      <c r="E1354" s="513"/>
    </row>
    <row r="1355" spans="2:5" x14ac:dyDescent="0.2">
      <c r="B1355" s="458">
        <v>5110021105</v>
      </c>
      <c r="C1355" s="465" t="s">
        <v>472</v>
      </c>
      <c r="D1355" s="515">
        <v>0</v>
      </c>
      <c r="E1355" s="513"/>
    </row>
    <row r="1356" spans="2:5" x14ac:dyDescent="0.2">
      <c r="B1356" s="458">
        <v>5110021106</v>
      </c>
      <c r="C1356" s="465" t="s">
        <v>472</v>
      </c>
      <c r="D1356" s="515">
        <v>0</v>
      </c>
      <c r="E1356" s="513"/>
    </row>
    <row r="1357" spans="2:5" x14ac:dyDescent="0.2">
      <c r="B1357" s="458">
        <v>5110021107</v>
      </c>
      <c r="C1357" s="465" t="s">
        <v>472</v>
      </c>
      <c r="D1357" s="515">
        <v>0</v>
      </c>
      <c r="E1357" s="513"/>
    </row>
    <row r="1358" spans="2:5" x14ac:dyDescent="0.2">
      <c r="B1358" s="458">
        <v>5110021108</v>
      </c>
      <c r="C1358" s="465" t="s">
        <v>472</v>
      </c>
      <c r="D1358" s="515">
        <v>0</v>
      </c>
      <c r="E1358" s="513"/>
    </row>
    <row r="1359" spans="2:5" x14ac:dyDescent="0.2">
      <c r="B1359" s="458">
        <v>5110021109</v>
      </c>
      <c r="C1359" s="465" t="s">
        <v>472</v>
      </c>
      <c r="D1359" s="515">
        <v>0</v>
      </c>
      <c r="E1359" s="513"/>
    </row>
    <row r="1360" spans="2:5" x14ac:dyDescent="0.2">
      <c r="B1360" s="458">
        <v>5110021110</v>
      </c>
      <c r="C1360" s="465" t="s">
        <v>472</v>
      </c>
      <c r="D1360" s="515">
        <v>0</v>
      </c>
      <c r="E1360" s="513"/>
    </row>
    <row r="1361" spans="2:5" x14ac:dyDescent="0.2">
      <c r="B1361" s="458">
        <v>5110021111</v>
      </c>
      <c r="C1361" s="465" t="s">
        <v>472</v>
      </c>
      <c r="D1361" s="515">
        <v>0</v>
      </c>
      <c r="E1361" s="513"/>
    </row>
    <row r="1362" spans="2:5" x14ac:dyDescent="0.2">
      <c r="B1362" s="458">
        <v>5110021112</v>
      </c>
      <c r="C1362" s="465" t="s">
        <v>472</v>
      </c>
      <c r="D1362" s="515">
        <v>0</v>
      </c>
      <c r="E1362" s="513"/>
    </row>
    <row r="1363" spans="2:5" x14ac:dyDescent="0.2">
      <c r="B1363" s="458">
        <v>5110021113</v>
      </c>
      <c r="C1363" s="465" t="s">
        <v>472</v>
      </c>
      <c r="D1363" s="515">
        <v>0</v>
      </c>
      <c r="E1363" s="513"/>
    </row>
    <row r="1364" spans="2:5" x14ac:dyDescent="0.2">
      <c r="B1364" s="458">
        <v>5110021114</v>
      </c>
      <c r="C1364" s="465" t="s">
        <v>472</v>
      </c>
      <c r="D1364" s="515">
        <v>0</v>
      </c>
      <c r="E1364" s="513"/>
    </row>
    <row r="1365" spans="2:5" x14ac:dyDescent="0.2">
      <c r="B1365" s="458">
        <v>5110021115</v>
      </c>
      <c r="C1365" s="465" t="s">
        <v>472</v>
      </c>
      <c r="D1365" s="515">
        <v>0</v>
      </c>
      <c r="E1365" s="513"/>
    </row>
    <row r="1366" spans="2:5" x14ac:dyDescent="0.2">
      <c r="B1366" s="458">
        <v>5110021116</v>
      </c>
      <c r="C1366" s="465" t="s">
        <v>472</v>
      </c>
      <c r="D1366" s="515">
        <v>0</v>
      </c>
      <c r="E1366" s="513"/>
    </row>
    <row r="1367" spans="2:5" x14ac:dyDescent="0.2">
      <c r="B1367" s="458">
        <v>5110021117</v>
      </c>
      <c r="C1367" s="465" t="s">
        <v>472</v>
      </c>
      <c r="D1367" s="515">
        <v>0</v>
      </c>
      <c r="E1367" s="513"/>
    </row>
    <row r="1368" spans="2:5" x14ac:dyDescent="0.2">
      <c r="B1368" s="458">
        <v>5110021118</v>
      </c>
      <c r="C1368" s="465" t="s">
        <v>472</v>
      </c>
      <c r="D1368" s="515">
        <v>0</v>
      </c>
      <c r="E1368" s="513"/>
    </row>
    <row r="1369" spans="2:5" x14ac:dyDescent="0.2">
      <c r="B1369" s="458">
        <v>5110021119</v>
      </c>
      <c r="C1369" s="465" t="s">
        <v>472</v>
      </c>
      <c r="D1369" s="515">
        <v>0</v>
      </c>
      <c r="E1369" s="513"/>
    </row>
    <row r="1370" spans="2:5" x14ac:dyDescent="0.2">
      <c r="B1370" s="458">
        <v>5110021120</v>
      </c>
      <c r="C1370" s="465" t="s">
        <v>472</v>
      </c>
      <c r="D1370" s="515">
        <v>0</v>
      </c>
      <c r="E1370" s="513"/>
    </row>
    <row r="1371" spans="2:5" x14ac:dyDescent="0.2">
      <c r="B1371" s="458">
        <v>5110021121</v>
      </c>
      <c r="C1371" s="465" t="s">
        <v>472</v>
      </c>
      <c r="D1371" s="515">
        <v>0</v>
      </c>
      <c r="E1371" s="513"/>
    </row>
    <row r="1372" spans="2:5" x14ac:dyDescent="0.2">
      <c r="B1372" s="458">
        <v>5110021122</v>
      </c>
      <c r="C1372" s="465" t="s">
        <v>472</v>
      </c>
      <c r="D1372" s="515">
        <v>0</v>
      </c>
      <c r="E1372" s="513"/>
    </row>
    <row r="1373" spans="2:5" x14ac:dyDescent="0.2">
      <c r="B1373" s="458">
        <v>5110021123</v>
      </c>
      <c r="C1373" s="465" t="s">
        <v>472</v>
      </c>
      <c r="D1373" s="515">
        <v>0</v>
      </c>
      <c r="E1373" s="513"/>
    </row>
    <row r="1374" spans="2:5" x14ac:dyDescent="0.2">
      <c r="B1374" s="458">
        <v>5110021124</v>
      </c>
      <c r="C1374" s="465" t="s">
        <v>472</v>
      </c>
      <c r="D1374" s="515">
        <v>0</v>
      </c>
      <c r="E1374" s="513"/>
    </row>
    <row r="1375" spans="2:5" x14ac:dyDescent="0.2">
      <c r="B1375" s="458">
        <v>5110021125</v>
      </c>
      <c r="C1375" s="465" t="s">
        <v>472</v>
      </c>
      <c r="D1375" s="515">
        <v>0</v>
      </c>
      <c r="E1375" s="513"/>
    </row>
    <row r="1376" spans="2:5" x14ac:dyDescent="0.2">
      <c r="B1376" s="458">
        <v>5110021126</v>
      </c>
      <c r="C1376" s="465" t="s">
        <v>472</v>
      </c>
      <c r="D1376" s="515">
        <v>0</v>
      </c>
      <c r="E1376" s="513"/>
    </row>
    <row r="1377" spans="2:5" x14ac:dyDescent="0.2">
      <c r="B1377" s="458">
        <v>5110021127</v>
      </c>
      <c r="C1377" s="465" t="s">
        <v>472</v>
      </c>
      <c r="D1377" s="515">
        <v>0</v>
      </c>
      <c r="E1377" s="513"/>
    </row>
    <row r="1378" spans="2:5" x14ac:dyDescent="0.2">
      <c r="B1378" s="458">
        <v>5110021128</v>
      </c>
      <c r="C1378" s="465" t="s">
        <v>472</v>
      </c>
      <c r="D1378" s="515">
        <v>0</v>
      </c>
      <c r="E1378" s="513"/>
    </row>
    <row r="1379" spans="2:5" x14ac:dyDescent="0.2">
      <c r="B1379" s="458">
        <v>5110021129</v>
      </c>
      <c r="C1379" s="465" t="s">
        <v>472</v>
      </c>
      <c r="D1379" s="515">
        <v>0</v>
      </c>
      <c r="E1379" s="513"/>
    </row>
    <row r="1380" spans="2:5" x14ac:dyDescent="0.2">
      <c r="B1380" s="458">
        <v>5110021130</v>
      </c>
      <c r="C1380" s="465" t="s">
        <v>472</v>
      </c>
      <c r="D1380" s="515">
        <v>0</v>
      </c>
      <c r="E1380" s="513"/>
    </row>
    <row r="1381" spans="2:5" x14ac:dyDescent="0.2">
      <c r="B1381" s="458">
        <v>5110021131</v>
      </c>
      <c r="C1381" s="465" t="s">
        <v>472</v>
      </c>
      <c r="D1381" s="515">
        <v>0</v>
      </c>
      <c r="E1381" s="513"/>
    </row>
    <row r="1382" spans="2:5" x14ac:dyDescent="0.2">
      <c r="B1382" s="458">
        <v>5110021132</v>
      </c>
      <c r="C1382" s="465" t="s">
        <v>472</v>
      </c>
      <c r="D1382" s="515">
        <v>0</v>
      </c>
      <c r="E1382" s="513"/>
    </row>
    <row r="1383" spans="2:5" x14ac:dyDescent="0.2">
      <c r="B1383" s="458">
        <v>5110021133</v>
      </c>
      <c r="C1383" s="465" t="s">
        <v>472</v>
      </c>
      <c r="D1383" s="515">
        <v>0</v>
      </c>
      <c r="E1383" s="513"/>
    </row>
    <row r="1384" spans="2:5" x14ac:dyDescent="0.2">
      <c r="B1384" s="458">
        <v>5110021134</v>
      </c>
      <c r="C1384" s="465" t="s">
        <v>472</v>
      </c>
      <c r="D1384" s="515">
        <v>0</v>
      </c>
      <c r="E1384" s="513"/>
    </row>
    <row r="1385" spans="2:5" x14ac:dyDescent="0.2">
      <c r="B1385" s="458">
        <v>5110021135</v>
      </c>
      <c r="C1385" s="465" t="s">
        <v>472</v>
      </c>
      <c r="D1385" s="515">
        <v>0</v>
      </c>
      <c r="E1385" s="513"/>
    </row>
    <row r="1386" spans="2:5" x14ac:dyDescent="0.2">
      <c r="B1386" s="458">
        <v>5110021136</v>
      </c>
      <c r="C1386" s="465" t="s">
        <v>472</v>
      </c>
      <c r="D1386" s="515">
        <v>0</v>
      </c>
      <c r="E1386" s="513"/>
    </row>
    <row r="1387" spans="2:5" x14ac:dyDescent="0.2">
      <c r="B1387" s="458">
        <v>5110021137</v>
      </c>
      <c r="C1387" s="465" t="s">
        <v>472</v>
      </c>
      <c r="D1387" s="515">
        <v>0</v>
      </c>
      <c r="E1387" s="513"/>
    </row>
    <row r="1388" spans="2:5" x14ac:dyDescent="0.2">
      <c r="B1388" s="458">
        <v>5110021138</v>
      </c>
      <c r="C1388" s="465" t="s">
        <v>472</v>
      </c>
      <c r="D1388" s="515">
        <v>0</v>
      </c>
      <c r="E1388" s="513"/>
    </row>
    <row r="1389" spans="2:5" x14ac:dyDescent="0.2">
      <c r="B1389" s="458">
        <v>5110021139</v>
      </c>
      <c r="C1389" s="465" t="s">
        <v>472</v>
      </c>
      <c r="D1389" s="515">
        <v>0</v>
      </c>
      <c r="E1389" s="513"/>
    </row>
    <row r="1390" spans="2:5" x14ac:dyDescent="0.2">
      <c r="B1390" s="458">
        <v>5110021140</v>
      </c>
      <c r="C1390" s="465" t="s">
        <v>472</v>
      </c>
      <c r="D1390" s="515">
        <v>0</v>
      </c>
      <c r="E1390" s="513"/>
    </row>
    <row r="1391" spans="2:5" x14ac:dyDescent="0.2">
      <c r="B1391" s="458">
        <v>5110021141</v>
      </c>
      <c r="C1391" s="465" t="s">
        <v>472</v>
      </c>
      <c r="D1391" s="515">
        <v>0</v>
      </c>
      <c r="E1391" s="513"/>
    </row>
    <row r="1392" spans="2:5" x14ac:dyDescent="0.2">
      <c r="B1392" s="458">
        <v>5110021142</v>
      </c>
      <c r="C1392" s="465" t="s">
        <v>472</v>
      </c>
      <c r="D1392" s="515">
        <v>0</v>
      </c>
      <c r="E1392" s="513"/>
    </row>
    <row r="1393" spans="2:5" x14ac:dyDescent="0.2">
      <c r="B1393" s="458">
        <v>5110021143</v>
      </c>
      <c r="C1393" s="465" t="s">
        <v>472</v>
      </c>
      <c r="D1393" s="515">
        <v>0</v>
      </c>
      <c r="E1393" s="513"/>
    </row>
    <row r="1394" spans="2:5" x14ac:dyDescent="0.2">
      <c r="B1394" s="458">
        <v>5110021144</v>
      </c>
      <c r="C1394" s="465" t="s">
        <v>472</v>
      </c>
      <c r="D1394" s="515">
        <v>0</v>
      </c>
      <c r="E1394" s="513"/>
    </row>
    <row r="1395" spans="2:5" x14ac:dyDescent="0.2">
      <c r="B1395" s="458">
        <v>5110021145</v>
      </c>
      <c r="C1395" s="465" t="s">
        <v>472</v>
      </c>
      <c r="D1395" s="515">
        <v>0</v>
      </c>
      <c r="E1395" s="513"/>
    </row>
    <row r="1396" spans="2:5" x14ac:dyDescent="0.2">
      <c r="B1396" s="458">
        <v>5110021146</v>
      </c>
      <c r="C1396" s="465" t="s">
        <v>472</v>
      </c>
      <c r="D1396" s="515">
        <v>0</v>
      </c>
      <c r="E1396" s="513"/>
    </row>
    <row r="1397" spans="2:5" x14ac:dyDescent="0.2">
      <c r="B1397" s="458">
        <v>5110021147</v>
      </c>
      <c r="C1397" s="465" t="s">
        <v>472</v>
      </c>
      <c r="D1397" s="515">
        <v>0</v>
      </c>
      <c r="E1397" s="513"/>
    </row>
    <row r="1398" spans="2:5" x14ac:dyDescent="0.2">
      <c r="B1398" s="458">
        <v>5110021148</v>
      </c>
      <c r="C1398" s="465" t="s">
        <v>472</v>
      </c>
      <c r="D1398" s="515">
        <v>0</v>
      </c>
      <c r="E1398" s="513"/>
    </row>
    <row r="1399" spans="2:5" x14ac:dyDescent="0.2">
      <c r="B1399" s="458">
        <v>5110021149</v>
      </c>
      <c r="C1399" s="465" t="s">
        <v>472</v>
      </c>
      <c r="D1399" s="515">
        <v>0</v>
      </c>
      <c r="E1399" s="513"/>
    </row>
    <row r="1400" spans="2:5" x14ac:dyDescent="0.2">
      <c r="B1400" s="458">
        <v>5110021150</v>
      </c>
      <c r="C1400" s="465" t="s">
        <v>472</v>
      </c>
      <c r="D1400" s="515">
        <v>0</v>
      </c>
      <c r="E1400" s="513"/>
    </row>
    <row r="1401" spans="2:5" x14ac:dyDescent="0.2">
      <c r="B1401" s="458">
        <v>5110021151</v>
      </c>
      <c r="C1401" s="465" t="s">
        <v>472</v>
      </c>
      <c r="D1401" s="515">
        <v>0</v>
      </c>
      <c r="E1401" s="513"/>
    </row>
    <row r="1402" spans="2:5" x14ac:dyDescent="0.2">
      <c r="B1402" s="458">
        <v>5110021152</v>
      </c>
      <c r="C1402" s="465" t="s">
        <v>472</v>
      </c>
      <c r="D1402" s="515">
        <v>0</v>
      </c>
      <c r="E1402" s="513"/>
    </row>
    <row r="1403" spans="2:5" x14ac:dyDescent="0.2">
      <c r="B1403" s="458">
        <v>5110021153</v>
      </c>
      <c r="C1403" s="465" t="s">
        <v>472</v>
      </c>
      <c r="D1403" s="515">
        <v>0</v>
      </c>
      <c r="E1403" s="513"/>
    </row>
    <row r="1404" spans="2:5" x14ac:dyDescent="0.2">
      <c r="B1404" s="458">
        <v>5110021154</v>
      </c>
      <c r="C1404" s="465" t="s">
        <v>472</v>
      </c>
      <c r="D1404" s="515">
        <v>0</v>
      </c>
      <c r="E1404" s="513"/>
    </row>
    <row r="1405" spans="2:5" x14ac:dyDescent="0.2">
      <c r="B1405" s="458">
        <v>5110021155</v>
      </c>
      <c r="C1405" s="465" t="s">
        <v>472</v>
      </c>
      <c r="D1405" s="515">
        <v>0</v>
      </c>
      <c r="E1405" s="513"/>
    </row>
    <row r="1406" spans="2:5" x14ac:dyDescent="0.2">
      <c r="B1406" s="458">
        <v>5110021156</v>
      </c>
      <c r="C1406" s="465" t="s">
        <v>472</v>
      </c>
      <c r="D1406" s="515">
        <v>0</v>
      </c>
      <c r="E1406" s="513"/>
    </row>
    <row r="1407" spans="2:5" x14ac:dyDescent="0.2">
      <c r="B1407" s="458">
        <v>5110021157</v>
      </c>
      <c r="C1407" s="465" t="s">
        <v>472</v>
      </c>
      <c r="D1407" s="515">
        <v>0</v>
      </c>
      <c r="E1407" s="513"/>
    </row>
    <row r="1408" spans="2:5" x14ac:dyDescent="0.2">
      <c r="B1408" s="458">
        <v>5110021158</v>
      </c>
      <c r="C1408" s="465" t="s">
        <v>472</v>
      </c>
      <c r="D1408" s="515">
        <v>0</v>
      </c>
      <c r="E1408" s="513"/>
    </row>
    <row r="1409" spans="2:5" x14ac:dyDescent="0.2">
      <c r="B1409" s="458">
        <v>5110021159</v>
      </c>
      <c r="C1409" s="465" t="s">
        <v>472</v>
      </c>
      <c r="D1409" s="515">
        <v>0</v>
      </c>
      <c r="E1409" s="513"/>
    </row>
    <row r="1410" spans="2:5" x14ac:dyDescent="0.2">
      <c r="B1410" s="458">
        <v>5110021160</v>
      </c>
      <c r="C1410" s="465" t="s">
        <v>472</v>
      </c>
      <c r="D1410" s="515">
        <v>0</v>
      </c>
      <c r="E1410" s="513"/>
    </row>
    <row r="1411" spans="2:5" x14ac:dyDescent="0.2">
      <c r="B1411" s="458">
        <v>5110021161</v>
      </c>
      <c r="C1411" s="465" t="s">
        <v>472</v>
      </c>
      <c r="D1411" s="515">
        <v>0</v>
      </c>
      <c r="E1411" s="513"/>
    </row>
    <row r="1412" spans="2:5" x14ac:dyDescent="0.2">
      <c r="B1412" s="458">
        <v>5110021162</v>
      </c>
      <c r="C1412" s="465" t="s">
        <v>472</v>
      </c>
      <c r="D1412" s="515">
        <v>0</v>
      </c>
      <c r="E1412" s="513"/>
    </row>
    <row r="1413" spans="2:5" x14ac:dyDescent="0.2">
      <c r="B1413" s="458">
        <v>5110021163</v>
      </c>
      <c r="C1413" s="465" t="s">
        <v>472</v>
      </c>
      <c r="D1413" s="515">
        <v>0</v>
      </c>
      <c r="E1413" s="513"/>
    </row>
    <row r="1414" spans="2:5" x14ac:dyDescent="0.2">
      <c r="B1414" s="458">
        <v>5110021164</v>
      </c>
      <c r="C1414" s="465" t="s">
        <v>472</v>
      </c>
      <c r="D1414" s="515">
        <v>0</v>
      </c>
      <c r="E1414" s="513"/>
    </row>
    <row r="1415" spans="2:5" x14ac:dyDescent="0.2">
      <c r="B1415" s="458">
        <v>5110021165</v>
      </c>
      <c r="C1415" s="465" t="s">
        <v>472</v>
      </c>
      <c r="D1415" s="515">
        <v>0</v>
      </c>
      <c r="E1415" s="513"/>
    </row>
    <row r="1416" spans="2:5" x14ac:dyDescent="0.2">
      <c r="B1416" s="458">
        <v>5110021166</v>
      </c>
      <c r="C1416" s="465" t="s">
        <v>472</v>
      </c>
      <c r="D1416" s="515">
        <v>0</v>
      </c>
      <c r="E1416" s="513"/>
    </row>
    <row r="1417" spans="2:5" x14ac:dyDescent="0.2">
      <c r="B1417" s="458">
        <v>5110021167</v>
      </c>
      <c r="C1417" s="465" t="s">
        <v>472</v>
      </c>
      <c r="D1417" s="515">
        <v>0</v>
      </c>
      <c r="E1417" s="513"/>
    </row>
    <row r="1418" spans="2:5" x14ac:dyDescent="0.2">
      <c r="B1418" s="458">
        <v>5110021168</v>
      </c>
      <c r="C1418" s="465" t="s">
        <v>472</v>
      </c>
      <c r="D1418" s="515">
        <v>0</v>
      </c>
      <c r="E1418" s="513"/>
    </row>
    <row r="1419" spans="2:5" x14ac:dyDescent="0.2">
      <c r="B1419" s="458">
        <v>5110021169</v>
      </c>
      <c r="C1419" s="465" t="s">
        <v>472</v>
      </c>
      <c r="D1419" s="515">
        <v>0</v>
      </c>
      <c r="E1419" s="513"/>
    </row>
    <row r="1420" spans="2:5" x14ac:dyDescent="0.2">
      <c r="B1420" s="458">
        <v>5110021170</v>
      </c>
      <c r="C1420" s="465" t="s">
        <v>472</v>
      </c>
      <c r="D1420" s="515">
        <v>0</v>
      </c>
      <c r="E1420" s="513"/>
    </row>
    <row r="1421" spans="2:5" x14ac:dyDescent="0.2">
      <c r="B1421" s="458">
        <v>5110021171</v>
      </c>
      <c r="C1421" s="465" t="s">
        <v>472</v>
      </c>
      <c r="D1421" s="515">
        <v>0</v>
      </c>
      <c r="E1421" s="513"/>
    </row>
    <row r="1422" spans="2:5" x14ac:dyDescent="0.2">
      <c r="B1422" s="458">
        <v>5110021172</v>
      </c>
      <c r="C1422" s="465" t="s">
        <v>472</v>
      </c>
      <c r="D1422" s="515">
        <v>0</v>
      </c>
      <c r="E1422" s="513"/>
    </row>
    <row r="1423" spans="2:5" x14ac:dyDescent="0.2">
      <c r="B1423" s="458">
        <v>5110021173</v>
      </c>
      <c r="C1423" s="465" t="s">
        <v>472</v>
      </c>
      <c r="D1423" s="515">
        <v>0</v>
      </c>
      <c r="E1423" s="513"/>
    </row>
    <row r="1424" spans="2:5" x14ac:dyDescent="0.2">
      <c r="B1424" s="458">
        <v>5110021174</v>
      </c>
      <c r="C1424" s="465" t="s">
        <v>472</v>
      </c>
      <c r="D1424" s="515">
        <v>0</v>
      </c>
      <c r="E1424" s="513"/>
    </row>
    <row r="1425" spans="2:5" x14ac:dyDescent="0.2">
      <c r="B1425" s="458">
        <v>5110021175</v>
      </c>
      <c r="C1425" s="465" t="s">
        <v>472</v>
      </c>
      <c r="D1425" s="515">
        <v>0</v>
      </c>
      <c r="E1425" s="513"/>
    </row>
    <row r="1426" spans="2:5" x14ac:dyDescent="0.2">
      <c r="B1426" s="458">
        <v>5110021176</v>
      </c>
      <c r="C1426" s="465" t="s">
        <v>472</v>
      </c>
      <c r="D1426" s="515">
        <v>0</v>
      </c>
      <c r="E1426" s="513"/>
    </row>
    <row r="1427" spans="2:5" x14ac:dyDescent="0.2">
      <c r="B1427" s="458">
        <v>5110021177</v>
      </c>
      <c r="C1427" s="465" t="s">
        <v>472</v>
      </c>
      <c r="D1427" s="515">
        <v>0</v>
      </c>
      <c r="E1427" s="513"/>
    </row>
    <row r="1428" spans="2:5" x14ac:dyDescent="0.2">
      <c r="B1428" s="458">
        <v>5110021178</v>
      </c>
      <c r="C1428" s="465" t="s">
        <v>472</v>
      </c>
      <c r="D1428" s="515">
        <v>0</v>
      </c>
      <c r="E1428" s="513"/>
    </row>
    <row r="1429" spans="2:5" x14ac:dyDescent="0.2">
      <c r="B1429" s="458">
        <v>5110021179</v>
      </c>
      <c r="C1429" s="465" t="s">
        <v>472</v>
      </c>
      <c r="D1429" s="515">
        <v>0</v>
      </c>
      <c r="E1429" s="513"/>
    </row>
    <row r="1430" spans="2:5" x14ac:dyDescent="0.2">
      <c r="B1430" s="458">
        <v>5110021180</v>
      </c>
      <c r="C1430" s="465" t="s">
        <v>472</v>
      </c>
      <c r="D1430" s="515">
        <v>0</v>
      </c>
      <c r="E1430" s="513"/>
    </row>
    <row r="1431" spans="2:5" x14ac:dyDescent="0.2">
      <c r="B1431" s="458">
        <v>5110021181</v>
      </c>
      <c r="C1431" s="465" t="s">
        <v>472</v>
      </c>
      <c r="D1431" s="515">
        <v>0</v>
      </c>
      <c r="E1431" s="513"/>
    </row>
    <row r="1432" spans="2:5" x14ac:dyDescent="0.2">
      <c r="B1432" s="458">
        <v>5110021182</v>
      </c>
      <c r="C1432" s="465" t="s">
        <v>472</v>
      </c>
      <c r="D1432" s="515">
        <v>0</v>
      </c>
      <c r="E1432" s="513"/>
    </row>
    <row r="1433" spans="2:5" x14ac:dyDescent="0.2">
      <c r="B1433" s="458">
        <v>5110021183</v>
      </c>
      <c r="C1433" s="465" t="s">
        <v>472</v>
      </c>
      <c r="D1433" s="515">
        <v>0</v>
      </c>
      <c r="E1433" s="513"/>
    </row>
    <row r="1434" spans="2:5" x14ac:dyDescent="0.2">
      <c r="B1434" s="458">
        <v>5110021184</v>
      </c>
      <c r="C1434" s="465" t="s">
        <v>472</v>
      </c>
      <c r="D1434" s="515">
        <v>0</v>
      </c>
      <c r="E1434" s="513"/>
    </row>
    <row r="1435" spans="2:5" x14ac:dyDescent="0.2">
      <c r="B1435" s="458">
        <v>5110021185</v>
      </c>
      <c r="C1435" s="465" t="s">
        <v>472</v>
      </c>
      <c r="D1435" s="515">
        <v>0</v>
      </c>
      <c r="E1435" s="513"/>
    </row>
    <row r="1436" spans="2:5" x14ac:dyDescent="0.2">
      <c r="B1436" s="458">
        <v>5110021186</v>
      </c>
      <c r="C1436" s="465" t="s">
        <v>472</v>
      </c>
      <c r="D1436" s="515">
        <v>0</v>
      </c>
      <c r="E1436" s="513"/>
    </row>
    <row r="1437" spans="2:5" x14ac:dyDescent="0.2">
      <c r="B1437" s="458">
        <v>5110021187</v>
      </c>
      <c r="C1437" s="465" t="s">
        <v>472</v>
      </c>
      <c r="D1437" s="515">
        <v>0</v>
      </c>
      <c r="E1437" s="513"/>
    </row>
    <row r="1438" spans="2:5" x14ac:dyDescent="0.2">
      <c r="B1438" s="458">
        <v>5110021188</v>
      </c>
      <c r="C1438" s="465" t="s">
        <v>472</v>
      </c>
      <c r="D1438" s="515">
        <v>0</v>
      </c>
      <c r="E1438" s="513"/>
    </row>
    <row r="1439" spans="2:5" x14ac:dyDescent="0.2">
      <c r="B1439" s="458">
        <v>5110021189</v>
      </c>
      <c r="C1439" s="465" t="s">
        <v>472</v>
      </c>
      <c r="D1439" s="515">
        <v>0</v>
      </c>
      <c r="E1439" s="513"/>
    </row>
    <row r="1440" spans="2:5" x14ac:dyDescent="0.2">
      <c r="B1440" s="458">
        <v>5110021190</v>
      </c>
      <c r="C1440" s="465" t="s">
        <v>472</v>
      </c>
      <c r="D1440" s="515">
        <v>0</v>
      </c>
      <c r="E1440" s="513"/>
    </row>
    <row r="1441" spans="2:5" x14ac:dyDescent="0.2">
      <c r="B1441" s="458">
        <v>5110021191</v>
      </c>
      <c r="C1441" s="465" t="s">
        <v>472</v>
      </c>
      <c r="D1441" s="515">
        <v>0</v>
      </c>
      <c r="E1441" s="513"/>
    </row>
    <row r="1442" spans="2:5" x14ac:dyDescent="0.2">
      <c r="B1442" s="458">
        <v>5110021192</v>
      </c>
      <c r="C1442" s="465" t="s">
        <v>472</v>
      </c>
      <c r="D1442" s="515">
        <v>0</v>
      </c>
      <c r="E1442" s="513"/>
    </row>
    <row r="1443" spans="2:5" x14ac:dyDescent="0.2">
      <c r="B1443" s="458">
        <v>5110021193</v>
      </c>
      <c r="C1443" s="465" t="s">
        <v>472</v>
      </c>
      <c r="D1443" s="515">
        <v>0</v>
      </c>
      <c r="E1443" s="513"/>
    </row>
    <row r="1444" spans="2:5" x14ac:dyDescent="0.2">
      <c r="B1444" s="458">
        <v>5110021194</v>
      </c>
      <c r="C1444" s="465" t="s">
        <v>472</v>
      </c>
      <c r="D1444" s="515">
        <v>0</v>
      </c>
      <c r="E1444" s="513"/>
    </row>
    <row r="1445" spans="2:5" x14ac:dyDescent="0.2">
      <c r="B1445" s="458">
        <v>5110021195</v>
      </c>
      <c r="C1445" s="465" t="s">
        <v>472</v>
      </c>
      <c r="D1445" s="515">
        <v>0</v>
      </c>
      <c r="E1445" s="513"/>
    </row>
    <row r="1446" spans="2:5" x14ac:dyDescent="0.2">
      <c r="B1446" s="458">
        <v>5110021196</v>
      </c>
      <c r="C1446" s="465" t="s">
        <v>472</v>
      </c>
      <c r="D1446" s="515">
        <v>0</v>
      </c>
      <c r="E1446" s="513"/>
    </row>
    <row r="1447" spans="2:5" x14ac:dyDescent="0.2">
      <c r="B1447" s="458">
        <v>5110021197</v>
      </c>
      <c r="C1447" s="465" t="s">
        <v>472</v>
      </c>
      <c r="D1447" s="515">
        <v>0</v>
      </c>
      <c r="E1447" s="513"/>
    </row>
    <row r="1448" spans="2:5" x14ac:dyDescent="0.2">
      <c r="B1448" s="458">
        <v>5110021198</v>
      </c>
      <c r="C1448" s="465" t="s">
        <v>472</v>
      </c>
      <c r="D1448" s="515">
        <v>0</v>
      </c>
      <c r="E1448" s="513"/>
    </row>
    <row r="1449" spans="2:5" x14ac:dyDescent="0.2">
      <c r="B1449" s="458">
        <v>5110021199</v>
      </c>
      <c r="C1449" s="465" t="s">
        <v>472</v>
      </c>
      <c r="D1449" s="515">
        <v>0</v>
      </c>
      <c r="E1449" s="513"/>
    </row>
    <row r="1450" spans="2:5" x14ac:dyDescent="0.2">
      <c r="B1450" s="458">
        <v>5110021200</v>
      </c>
      <c r="C1450" s="465" t="s">
        <v>472</v>
      </c>
      <c r="D1450" s="515">
        <v>0</v>
      </c>
      <c r="E1450" s="513"/>
    </row>
    <row r="1451" spans="2:5" x14ac:dyDescent="0.2">
      <c r="B1451" s="458">
        <v>5110021201</v>
      </c>
      <c r="C1451" s="465" t="s">
        <v>472</v>
      </c>
      <c r="D1451" s="515">
        <v>0</v>
      </c>
      <c r="E1451" s="513"/>
    </row>
    <row r="1452" spans="2:5" x14ac:dyDescent="0.2">
      <c r="B1452" s="458">
        <v>5110021202</v>
      </c>
      <c r="C1452" s="465" t="s">
        <v>472</v>
      </c>
      <c r="D1452" s="515">
        <v>0</v>
      </c>
      <c r="E1452" s="513"/>
    </row>
    <row r="1453" spans="2:5" x14ac:dyDescent="0.2">
      <c r="B1453" s="458">
        <v>5110021203</v>
      </c>
      <c r="C1453" s="465" t="s">
        <v>472</v>
      </c>
      <c r="D1453" s="515">
        <v>0</v>
      </c>
      <c r="E1453" s="513"/>
    </row>
    <row r="1454" spans="2:5" x14ac:dyDescent="0.2">
      <c r="B1454" s="458">
        <v>5110022001</v>
      </c>
      <c r="C1454" s="465" t="s">
        <v>473</v>
      </c>
      <c r="D1454" s="515">
        <v>0</v>
      </c>
      <c r="E1454" s="513"/>
    </row>
    <row r="1455" spans="2:5" x14ac:dyDescent="0.2">
      <c r="B1455" s="458">
        <v>5110022002</v>
      </c>
      <c r="C1455" s="465" t="s">
        <v>473</v>
      </c>
      <c r="D1455" s="515">
        <v>0</v>
      </c>
      <c r="E1455" s="513"/>
    </row>
    <row r="1456" spans="2:5" x14ac:dyDescent="0.2">
      <c r="B1456" s="458">
        <v>5110022003</v>
      </c>
      <c r="C1456" s="465" t="s">
        <v>473</v>
      </c>
      <c r="D1456" s="515">
        <v>0</v>
      </c>
      <c r="E1456" s="513"/>
    </row>
    <row r="1457" spans="2:5" x14ac:dyDescent="0.2">
      <c r="B1457" s="458">
        <v>5110022004</v>
      </c>
      <c r="C1457" s="465" t="s">
        <v>473</v>
      </c>
      <c r="D1457" s="515">
        <v>0</v>
      </c>
      <c r="E1457" s="513"/>
    </row>
    <row r="1458" spans="2:5" x14ac:dyDescent="0.2">
      <c r="B1458" s="458">
        <v>5110022005</v>
      </c>
      <c r="C1458" s="465" t="s">
        <v>473</v>
      </c>
      <c r="D1458" s="515">
        <v>0</v>
      </c>
      <c r="E1458" s="513"/>
    </row>
    <row r="1459" spans="2:5" x14ac:dyDescent="0.2">
      <c r="B1459" s="458">
        <v>5110022006</v>
      </c>
      <c r="C1459" s="465" t="s">
        <v>473</v>
      </c>
      <c r="D1459" s="515">
        <v>0</v>
      </c>
      <c r="E1459" s="513"/>
    </row>
    <row r="1460" spans="2:5" x14ac:dyDescent="0.2">
      <c r="B1460" s="458">
        <v>5110022007</v>
      </c>
      <c r="C1460" s="465" t="s">
        <v>473</v>
      </c>
      <c r="D1460" s="515">
        <v>0</v>
      </c>
      <c r="E1460" s="513"/>
    </row>
    <row r="1461" spans="2:5" x14ac:dyDescent="0.2">
      <c r="B1461" s="458">
        <v>5110022008</v>
      </c>
      <c r="C1461" s="465" t="s">
        <v>473</v>
      </c>
      <c r="D1461" s="515">
        <v>0</v>
      </c>
      <c r="E1461" s="513"/>
    </row>
    <row r="1462" spans="2:5" x14ac:dyDescent="0.2">
      <c r="B1462" s="458">
        <v>5110022009</v>
      </c>
      <c r="C1462" s="465" t="s">
        <v>473</v>
      </c>
      <c r="D1462" s="515">
        <v>0</v>
      </c>
      <c r="E1462" s="513"/>
    </row>
    <row r="1463" spans="2:5" x14ac:dyDescent="0.2">
      <c r="B1463" s="458">
        <v>5110022010</v>
      </c>
      <c r="C1463" s="465" t="s">
        <v>473</v>
      </c>
      <c r="D1463" s="515">
        <v>0</v>
      </c>
      <c r="E1463" s="513"/>
    </row>
    <row r="1464" spans="2:5" x14ac:dyDescent="0.2">
      <c r="B1464" s="458">
        <v>5110022011</v>
      </c>
      <c r="C1464" s="465" t="s">
        <v>473</v>
      </c>
      <c r="D1464" s="515">
        <v>0</v>
      </c>
      <c r="E1464" s="513"/>
    </row>
    <row r="1465" spans="2:5" x14ac:dyDescent="0.2">
      <c r="B1465" s="458">
        <v>5110022012</v>
      </c>
      <c r="C1465" s="465" t="s">
        <v>473</v>
      </c>
      <c r="D1465" s="515">
        <v>0</v>
      </c>
      <c r="E1465" s="513"/>
    </row>
    <row r="1466" spans="2:5" x14ac:dyDescent="0.2">
      <c r="B1466" s="458">
        <v>5110022013</v>
      </c>
      <c r="C1466" s="465" t="s">
        <v>473</v>
      </c>
      <c r="D1466" s="515">
        <v>0</v>
      </c>
      <c r="E1466" s="513"/>
    </row>
    <row r="1467" spans="2:5" x14ac:dyDescent="0.2">
      <c r="B1467" s="458">
        <v>5110022014</v>
      </c>
      <c r="C1467" s="465" t="s">
        <v>473</v>
      </c>
      <c r="D1467" s="515">
        <v>0</v>
      </c>
      <c r="E1467" s="513"/>
    </row>
    <row r="1468" spans="2:5" x14ac:dyDescent="0.2">
      <c r="B1468" s="458">
        <v>5110022015</v>
      </c>
      <c r="C1468" s="465" t="s">
        <v>473</v>
      </c>
      <c r="D1468" s="515">
        <v>0</v>
      </c>
      <c r="E1468" s="513"/>
    </row>
    <row r="1469" spans="2:5" x14ac:dyDescent="0.2">
      <c r="B1469" s="458">
        <v>5110022016</v>
      </c>
      <c r="C1469" s="465" t="s">
        <v>473</v>
      </c>
      <c r="D1469" s="515">
        <v>0</v>
      </c>
      <c r="E1469" s="513"/>
    </row>
    <row r="1470" spans="2:5" x14ac:dyDescent="0.2">
      <c r="B1470" s="458">
        <v>5110022017</v>
      </c>
      <c r="C1470" s="465" t="s">
        <v>473</v>
      </c>
      <c r="D1470" s="515">
        <v>0</v>
      </c>
      <c r="E1470" s="513"/>
    </row>
    <row r="1471" spans="2:5" x14ac:dyDescent="0.2">
      <c r="B1471" s="458">
        <v>5110022018</v>
      </c>
      <c r="C1471" s="465" t="s">
        <v>473</v>
      </c>
      <c r="D1471" s="515">
        <v>0</v>
      </c>
      <c r="E1471" s="513"/>
    </row>
    <row r="1472" spans="2:5" x14ac:dyDescent="0.2">
      <c r="B1472" s="458">
        <v>5110022019</v>
      </c>
      <c r="C1472" s="465" t="s">
        <v>473</v>
      </c>
      <c r="D1472" s="515">
        <v>0</v>
      </c>
      <c r="E1472" s="513"/>
    </row>
    <row r="1473" spans="2:5" x14ac:dyDescent="0.2">
      <c r="B1473" s="458">
        <v>5110022020</v>
      </c>
      <c r="C1473" s="465" t="s">
        <v>473</v>
      </c>
      <c r="D1473" s="515">
        <v>0</v>
      </c>
      <c r="E1473" s="513"/>
    </row>
    <row r="1474" spans="2:5" x14ac:dyDescent="0.2">
      <c r="B1474" s="458">
        <v>5110022021</v>
      </c>
      <c r="C1474" s="465" t="s">
        <v>473</v>
      </c>
      <c r="D1474" s="515">
        <v>0</v>
      </c>
      <c r="E1474" s="513"/>
    </row>
    <row r="1475" spans="2:5" x14ac:dyDescent="0.2">
      <c r="B1475" s="458">
        <v>5110022022</v>
      </c>
      <c r="C1475" s="465" t="s">
        <v>473</v>
      </c>
      <c r="D1475" s="515">
        <v>0</v>
      </c>
      <c r="E1475" s="513"/>
    </row>
    <row r="1476" spans="2:5" x14ac:dyDescent="0.2">
      <c r="B1476" s="458">
        <v>5110022023</v>
      </c>
      <c r="C1476" s="465" t="s">
        <v>473</v>
      </c>
      <c r="D1476" s="515">
        <v>0</v>
      </c>
      <c r="E1476" s="513"/>
    </row>
    <row r="1477" spans="2:5" x14ac:dyDescent="0.2">
      <c r="B1477" s="458">
        <v>5110022024</v>
      </c>
      <c r="C1477" s="465" t="s">
        <v>473</v>
      </c>
      <c r="D1477" s="515">
        <v>0</v>
      </c>
      <c r="E1477" s="513"/>
    </row>
    <row r="1478" spans="2:5" x14ac:dyDescent="0.2">
      <c r="B1478" s="458">
        <v>5110022025</v>
      </c>
      <c r="C1478" s="465" t="s">
        <v>473</v>
      </c>
      <c r="D1478" s="515">
        <v>0</v>
      </c>
      <c r="E1478" s="513"/>
    </row>
    <row r="1479" spans="2:5" x14ac:dyDescent="0.2">
      <c r="B1479" s="458">
        <v>5110022026</v>
      </c>
      <c r="C1479" s="465" t="s">
        <v>473</v>
      </c>
      <c r="D1479" s="515">
        <v>0</v>
      </c>
      <c r="E1479" s="513"/>
    </row>
    <row r="1480" spans="2:5" x14ac:dyDescent="0.2">
      <c r="B1480" s="458">
        <v>5110022027</v>
      </c>
      <c r="C1480" s="465" t="s">
        <v>473</v>
      </c>
      <c r="D1480" s="515">
        <v>0</v>
      </c>
      <c r="E1480" s="513"/>
    </row>
    <row r="1481" spans="2:5" x14ac:dyDescent="0.2">
      <c r="B1481" s="458">
        <v>5110022028</v>
      </c>
      <c r="C1481" s="465" t="s">
        <v>473</v>
      </c>
      <c r="D1481" s="515">
        <v>0</v>
      </c>
      <c r="E1481" s="513"/>
    </row>
    <row r="1482" spans="2:5" x14ac:dyDescent="0.2">
      <c r="B1482" s="458">
        <v>5110022029</v>
      </c>
      <c r="C1482" s="465" t="s">
        <v>473</v>
      </c>
      <c r="D1482" s="515">
        <v>0</v>
      </c>
      <c r="E1482" s="513"/>
    </row>
    <row r="1483" spans="2:5" x14ac:dyDescent="0.2">
      <c r="B1483" s="458">
        <v>5110022030</v>
      </c>
      <c r="C1483" s="465" t="s">
        <v>473</v>
      </c>
      <c r="D1483" s="515">
        <v>0</v>
      </c>
      <c r="E1483" s="513"/>
    </row>
    <row r="1484" spans="2:5" x14ac:dyDescent="0.2">
      <c r="B1484" s="458">
        <v>5110022031</v>
      </c>
      <c r="C1484" s="465" t="s">
        <v>473</v>
      </c>
      <c r="D1484" s="515">
        <v>0</v>
      </c>
      <c r="E1484" s="513"/>
    </row>
    <row r="1485" spans="2:5" x14ac:dyDescent="0.2">
      <c r="B1485" s="458">
        <v>5110022032</v>
      </c>
      <c r="C1485" s="465" t="s">
        <v>473</v>
      </c>
      <c r="D1485" s="515">
        <v>0</v>
      </c>
      <c r="E1485" s="513"/>
    </row>
    <row r="1486" spans="2:5" x14ac:dyDescent="0.2">
      <c r="B1486" s="458">
        <v>5110022033</v>
      </c>
      <c r="C1486" s="465" t="s">
        <v>473</v>
      </c>
      <c r="D1486" s="515">
        <v>0</v>
      </c>
      <c r="E1486" s="513"/>
    </row>
    <row r="1487" spans="2:5" x14ac:dyDescent="0.2">
      <c r="B1487" s="458">
        <v>5110022034</v>
      </c>
      <c r="C1487" s="465" t="s">
        <v>473</v>
      </c>
      <c r="D1487" s="515">
        <v>0</v>
      </c>
      <c r="E1487" s="513"/>
    </row>
    <row r="1488" spans="2:5" x14ac:dyDescent="0.2">
      <c r="B1488" s="458">
        <v>5110022035</v>
      </c>
      <c r="C1488" s="465" t="s">
        <v>473</v>
      </c>
      <c r="D1488" s="515">
        <v>0</v>
      </c>
      <c r="E1488" s="513"/>
    </row>
    <row r="1489" spans="2:5" x14ac:dyDescent="0.2">
      <c r="B1489" s="458">
        <v>5110022036</v>
      </c>
      <c r="C1489" s="465" t="s">
        <v>473</v>
      </c>
      <c r="D1489" s="515">
        <v>0</v>
      </c>
      <c r="E1489" s="513"/>
    </row>
    <row r="1490" spans="2:5" x14ac:dyDescent="0.2">
      <c r="B1490" s="458">
        <v>5110022037</v>
      </c>
      <c r="C1490" s="465" t="s">
        <v>473</v>
      </c>
      <c r="D1490" s="515">
        <v>0</v>
      </c>
      <c r="E1490" s="513"/>
    </row>
    <row r="1491" spans="2:5" x14ac:dyDescent="0.2">
      <c r="B1491" s="458">
        <v>5110022038</v>
      </c>
      <c r="C1491" s="465" t="s">
        <v>473</v>
      </c>
      <c r="D1491" s="515">
        <v>0</v>
      </c>
      <c r="E1491" s="513"/>
    </row>
    <row r="1492" spans="2:5" x14ac:dyDescent="0.2">
      <c r="B1492" s="458">
        <v>5110022039</v>
      </c>
      <c r="C1492" s="465" t="s">
        <v>473</v>
      </c>
      <c r="D1492" s="515">
        <v>0</v>
      </c>
      <c r="E1492" s="513"/>
    </row>
    <row r="1493" spans="2:5" x14ac:dyDescent="0.2">
      <c r="B1493" s="458">
        <v>5110022040</v>
      </c>
      <c r="C1493" s="465" t="s">
        <v>473</v>
      </c>
      <c r="D1493" s="515">
        <v>0</v>
      </c>
      <c r="E1493" s="513"/>
    </row>
    <row r="1494" spans="2:5" x14ac:dyDescent="0.2">
      <c r="B1494" s="458">
        <v>5110022041</v>
      </c>
      <c r="C1494" s="465" t="s">
        <v>473</v>
      </c>
      <c r="D1494" s="515">
        <v>0</v>
      </c>
      <c r="E1494" s="513"/>
    </row>
    <row r="1495" spans="2:5" x14ac:dyDescent="0.2">
      <c r="B1495" s="458">
        <v>5110022042</v>
      </c>
      <c r="C1495" s="465" t="s">
        <v>473</v>
      </c>
      <c r="D1495" s="515">
        <v>0</v>
      </c>
      <c r="E1495" s="513"/>
    </row>
    <row r="1496" spans="2:5" x14ac:dyDescent="0.2">
      <c r="B1496" s="458">
        <v>5110022043</v>
      </c>
      <c r="C1496" s="465" t="s">
        <v>473</v>
      </c>
      <c r="D1496" s="515">
        <v>0</v>
      </c>
      <c r="E1496" s="513"/>
    </row>
    <row r="1497" spans="2:5" x14ac:dyDescent="0.2">
      <c r="B1497" s="458">
        <v>5110022044</v>
      </c>
      <c r="C1497" s="465" t="s">
        <v>473</v>
      </c>
      <c r="D1497" s="515">
        <v>0</v>
      </c>
      <c r="E1497" s="513"/>
    </row>
    <row r="1498" spans="2:5" x14ac:dyDescent="0.2">
      <c r="B1498" s="458">
        <v>5110022045</v>
      </c>
      <c r="C1498" s="465" t="s">
        <v>473</v>
      </c>
      <c r="D1498" s="515">
        <v>0</v>
      </c>
      <c r="E1498" s="513"/>
    </row>
    <row r="1499" spans="2:5" x14ac:dyDescent="0.2">
      <c r="B1499" s="458">
        <v>5110022046</v>
      </c>
      <c r="C1499" s="465" t="s">
        <v>473</v>
      </c>
      <c r="D1499" s="515">
        <v>0</v>
      </c>
      <c r="E1499" s="513"/>
    </row>
    <row r="1500" spans="2:5" x14ac:dyDescent="0.2">
      <c r="B1500" s="458">
        <v>5110022047</v>
      </c>
      <c r="C1500" s="465" t="s">
        <v>473</v>
      </c>
      <c r="D1500" s="515">
        <v>0</v>
      </c>
      <c r="E1500" s="513"/>
    </row>
    <row r="1501" spans="2:5" x14ac:dyDescent="0.2">
      <c r="B1501" s="458">
        <v>5110022048</v>
      </c>
      <c r="C1501" s="465" t="s">
        <v>473</v>
      </c>
      <c r="D1501" s="515">
        <v>0</v>
      </c>
      <c r="E1501" s="513"/>
    </row>
    <row r="1502" spans="2:5" x14ac:dyDescent="0.2">
      <c r="B1502" s="458">
        <v>5110022049</v>
      </c>
      <c r="C1502" s="465" t="s">
        <v>473</v>
      </c>
      <c r="D1502" s="515">
        <v>0</v>
      </c>
      <c r="E1502" s="513"/>
    </row>
    <row r="1503" spans="2:5" x14ac:dyDescent="0.2">
      <c r="B1503" s="458">
        <v>5110022050</v>
      </c>
      <c r="C1503" s="465" t="s">
        <v>473</v>
      </c>
      <c r="D1503" s="515">
        <v>0</v>
      </c>
      <c r="E1503" s="513"/>
    </row>
    <row r="1504" spans="2:5" x14ac:dyDescent="0.2">
      <c r="B1504" s="458">
        <v>5110022051</v>
      </c>
      <c r="C1504" s="465" t="s">
        <v>473</v>
      </c>
      <c r="D1504" s="515">
        <v>0</v>
      </c>
      <c r="E1504" s="513"/>
    </row>
    <row r="1505" spans="2:5" x14ac:dyDescent="0.2">
      <c r="B1505" s="458">
        <v>5110022052</v>
      </c>
      <c r="C1505" s="465" t="s">
        <v>473</v>
      </c>
      <c r="D1505" s="515">
        <v>0</v>
      </c>
      <c r="E1505" s="513"/>
    </row>
    <row r="1506" spans="2:5" x14ac:dyDescent="0.2">
      <c r="B1506" s="458">
        <v>5110022053</v>
      </c>
      <c r="C1506" s="465" t="s">
        <v>473</v>
      </c>
      <c r="D1506" s="515">
        <v>0</v>
      </c>
      <c r="E1506" s="513"/>
    </row>
    <row r="1507" spans="2:5" x14ac:dyDescent="0.2">
      <c r="B1507" s="458">
        <v>5110023001</v>
      </c>
      <c r="C1507" s="465" t="s">
        <v>474</v>
      </c>
      <c r="D1507" s="515">
        <v>0</v>
      </c>
      <c r="E1507" s="513"/>
    </row>
    <row r="1508" spans="2:5" x14ac:dyDescent="0.2">
      <c r="B1508" s="458">
        <v>5110023002</v>
      </c>
      <c r="C1508" s="465" t="s">
        <v>474</v>
      </c>
      <c r="D1508" s="515">
        <v>0</v>
      </c>
      <c r="E1508" s="513"/>
    </row>
    <row r="1509" spans="2:5" x14ac:dyDescent="0.2">
      <c r="B1509" s="458">
        <v>5110023003</v>
      </c>
      <c r="C1509" s="465" t="s">
        <v>474</v>
      </c>
      <c r="D1509" s="515">
        <v>0</v>
      </c>
      <c r="E1509" s="513"/>
    </row>
    <row r="1510" spans="2:5" x14ac:dyDescent="0.2">
      <c r="B1510" s="458">
        <v>5110023004</v>
      </c>
      <c r="C1510" s="465" t="s">
        <v>474</v>
      </c>
      <c r="D1510" s="515">
        <v>0</v>
      </c>
      <c r="E1510" s="513"/>
    </row>
    <row r="1511" spans="2:5" x14ac:dyDescent="0.2">
      <c r="B1511" s="458">
        <v>5110023005</v>
      </c>
      <c r="C1511" s="465" t="s">
        <v>474</v>
      </c>
      <c r="D1511" s="515">
        <v>0</v>
      </c>
      <c r="E1511" s="513"/>
    </row>
    <row r="1512" spans="2:5" x14ac:dyDescent="0.2">
      <c r="B1512" s="458">
        <v>5110023006</v>
      </c>
      <c r="C1512" s="465" t="s">
        <v>474</v>
      </c>
      <c r="D1512" s="515">
        <v>0</v>
      </c>
      <c r="E1512" s="513"/>
    </row>
    <row r="1513" spans="2:5" x14ac:dyDescent="0.2">
      <c r="B1513" s="458">
        <v>5110023007</v>
      </c>
      <c r="C1513" s="465" t="s">
        <v>474</v>
      </c>
      <c r="D1513" s="515">
        <v>0</v>
      </c>
      <c r="E1513" s="513"/>
    </row>
    <row r="1514" spans="2:5" x14ac:dyDescent="0.2">
      <c r="B1514" s="458">
        <v>5110023008</v>
      </c>
      <c r="C1514" s="465" t="s">
        <v>474</v>
      </c>
      <c r="D1514" s="515">
        <v>0</v>
      </c>
      <c r="E1514" s="513"/>
    </row>
    <row r="1515" spans="2:5" x14ac:dyDescent="0.2">
      <c r="B1515" s="458">
        <v>5110024001</v>
      </c>
      <c r="C1515" s="465" t="s">
        <v>475</v>
      </c>
      <c r="D1515" s="515">
        <v>0</v>
      </c>
      <c r="E1515" s="513"/>
    </row>
    <row r="1516" spans="2:5" x14ac:dyDescent="0.2">
      <c r="B1516" s="458">
        <v>5110024002</v>
      </c>
      <c r="C1516" s="465" t="s">
        <v>475</v>
      </c>
      <c r="D1516" s="515">
        <v>0</v>
      </c>
      <c r="E1516" s="513"/>
    </row>
    <row r="1517" spans="2:5" x14ac:dyDescent="0.2">
      <c r="B1517" s="458">
        <v>5110024003</v>
      </c>
      <c r="C1517" s="465" t="s">
        <v>475</v>
      </c>
      <c r="D1517" s="515">
        <v>0</v>
      </c>
      <c r="E1517" s="513"/>
    </row>
    <row r="1518" spans="2:5" x14ac:dyDescent="0.2">
      <c r="B1518" s="458">
        <v>5110024004</v>
      </c>
      <c r="C1518" s="465" t="s">
        <v>475</v>
      </c>
      <c r="D1518" s="515">
        <v>0</v>
      </c>
      <c r="E1518" s="513"/>
    </row>
    <row r="1519" spans="2:5" x14ac:dyDescent="0.2">
      <c r="B1519" s="458">
        <v>5110024005</v>
      </c>
      <c r="C1519" s="465" t="s">
        <v>475</v>
      </c>
      <c r="D1519" s="515">
        <v>0</v>
      </c>
      <c r="E1519" s="513"/>
    </row>
    <row r="1520" spans="2:5" x14ac:dyDescent="0.2">
      <c r="B1520" s="458">
        <v>5110024006</v>
      </c>
      <c r="C1520" s="465" t="s">
        <v>475</v>
      </c>
      <c r="D1520" s="515">
        <v>0</v>
      </c>
      <c r="E1520" s="513"/>
    </row>
    <row r="1521" spans="2:5" x14ac:dyDescent="0.2">
      <c r="B1521" s="458">
        <v>5110024007</v>
      </c>
      <c r="C1521" s="465" t="s">
        <v>475</v>
      </c>
      <c r="D1521" s="515">
        <v>0</v>
      </c>
      <c r="E1521" s="513"/>
    </row>
    <row r="1522" spans="2:5" x14ac:dyDescent="0.2">
      <c r="B1522" s="458">
        <v>5110024008</v>
      </c>
      <c r="C1522" s="465" t="s">
        <v>475</v>
      </c>
      <c r="D1522" s="515">
        <v>0</v>
      </c>
      <c r="E1522" s="513"/>
    </row>
    <row r="1523" spans="2:5" x14ac:dyDescent="0.2">
      <c r="B1523" s="458">
        <v>5110024009</v>
      </c>
      <c r="C1523" s="465" t="s">
        <v>475</v>
      </c>
      <c r="D1523" s="515">
        <v>0</v>
      </c>
      <c r="E1523" s="513"/>
    </row>
    <row r="1524" spans="2:5" x14ac:dyDescent="0.2">
      <c r="B1524" s="458">
        <v>5110024010</v>
      </c>
      <c r="C1524" s="465" t="s">
        <v>475</v>
      </c>
      <c r="D1524" s="515">
        <v>0</v>
      </c>
      <c r="E1524" s="513"/>
    </row>
    <row r="1525" spans="2:5" x14ac:dyDescent="0.2">
      <c r="B1525" s="458">
        <v>5110024011</v>
      </c>
      <c r="C1525" s="465" t="s">
        <v>475</v>
      </c>
      <c r="D1525" s="515">
        <v>0</v>
      </c>
      <c r="E1525" s="513"/>
    </row>
    <row r="1526" spans="2:5" x14ac:dyDescent="0.2">
      <c r="B1526" s="458">
        <v>5110024012</v>
      </c>
      <c r="C1526" s="465" t="s">
        <v>475</v>
      </c>
      <c r="D1526" s="515">
        <v>0</v>
      </c>
      <c r="E1526" s="513"/>
    </row>
    <row r="1527" spans="2:5" x14ac:dyDescent="0.2">
      <c r="B1527" s="458">
        <v>5110024013</v>
      </c>
      <c r="C1527" s="465" t="s">
        <v>475</v>
      </c>
      <c r="D1527" s="515">
        <v>0</v>
      </c>
      <c r="E1527" s="513"/>
    </row>
    <row r="1528" spans="2:5" x14ac:dyDescent="0.2">
      <c r="B1528" s="458">
        <v>5110024014</v>
      </c>
      <c r="C1528" s="465" t="s">
        <v>475</v>
      </c>
      <c r="D1528" s="515">
        <v>0</v>
      </c>
      <c r="E1528" s="513"/>
    </row>
    <row r="1529" spans="2:5" x14ac:dyDescent="0.2">
      <c r="B1529" s="458">
        <v>5110024015</v>
      </c>
      <c r="C1529" s="465" t="s">
        <v>475</v>
      </c>
      <c r="D1529" s="515">
        <v>0</v>
      </c>
      <c r="E1529" s="513"/>
    </row>
    <row r="1530" spans="2:5" x14ac:dyDescent="0.2">
      <c r="B1530" s="458">
        <v>5110024016</v>
      </c>
      <c r="C1530" s="465" t="s">
        <v>475</v>
      </c>
      <c r="D1530" s="515">
        <v>0</v>
      </c>
      <c r="E1530" s="513"/>
    </row>
    <row r="1531" spans="2:5" x14ac:dyDescent="0.2">
      <c r="B1531" s="458">
        <v>5110024017</v>
      </c>
      <c r="C1531" s="465" t="s">
        <v>475</v>
      </c>
      <c r="D1531" s="515">
        <v>0</v>
      </c>
      <c r="E1531" s="513"/>
    </row>
    <row r="1532" spans="2:5" x14ac:dyDescent="0.2">
      <c r="B1532" s="458">
        <v>5110024018</v>
      </c>
      <c r="C1532" s="465" t="s">
        <v>475</v>
      </c>
      <c r="D1532" s="515">
        <v>0</v>
      </c>
      <c r="E1532" s="513"/>
    </row>
    <row r="1533" spans="2:5" x14ac:dyDescent="0.2">
      <c r="B1533" s="458">
        <v>5110024019</v>
      </c>
      <c r="C1533" s="465" t="s">
        <v>475</v>
      </c>
      <c r="D1533" s="515">
        <v>0</v>
      </c>
      <c r="E1533" s="513"/>
    </row>
    <row r="1534" spans="2:5" x14ac:dyDescent="0.2">
      <c r="B1534" s="458">
        <v>5110024020</v>
      </c>
      <c r="C1534" s="465" t="s">
        <v>475</v>
      </c>
      <c r="D1534" s="515">
        <v>0</v>
      </c>
      <c r="E1534" s="513"/>
    </row>
    <row r="1535" spans="2:5" x14ac:dyDescent="0.2">
      <c r="B1535" s="458">
        <v>5110024021</v>
      </c>
      <c r="C1535" s="465" t="s">
        <v>475</v>
      </c>
      <c r="D1535" s="515">
        <v>0</v>
      </c>
      <c r="E1535" s="513"/>
    </row>
    <row r="1536" spans="2:5" x14ac:dyDescent="0.2">
      <c r="B1536" s="456">
        <v>5110024022</v>
      </c>
      <c r="C1536" s="466" t="s">
        <v>476</v>
      </c>
      <c r="D1536" s="517">
        <v>1626.03</v>
      </c>
      <c r="E1536" s="513"/>
    </row>
    <row r="1537" spans="2:5" x14ac:dyDescent="0.2">
      <c r="B1537" s="456">
        <v>5110024023</v>
      </c>
      <c r="C1537" s="466" t="s">
        <v>476</v>
      </c>
      <c r="D1537" s="517">
        <v>1626.03</v>
      </c>
      <c r="E1537" s="513"/>
    </row>
    <row r="1538" spans="2:5" x14ac:dyDescent="0.2">
      <c r="B1538" s="456">
        <v>5110024024</v>
      </c>
      <c r="C1538" s="466" t="s">
        <v>476</v>
      </c>
      <c r="D1538" s="517">
        <v>1626.03</v>
      </c>
      <c r="E1538" s="513"/>
    </row>
    <row r="1539" spans="2:5" x14ac:dyDescent="0.2">
      <c r="B1539" s="456">
        <v>5110024025</v>
      </c>
      <c r="C1539" s="466" t="s">
        <v>476</v>
      </c>
      <c r="D1539" s="517">
        <v>1626.03</v>
      </c>
      <c r="E1539" s="513"/>
    </row>
    <row r="1540" spans="2:5" x14ac:dyDescent="0.2">
      <c r="B1540" s="456">
        <v>5110024026</v>
      </c>
      <c r="C1540" s="466" t="s">
        <v>476</v>
      </c>
      <c r="D1540" s="517">
        <v>1626.03</v>
      </c>
      <c r="E1540" s="513"/>
    </row>
    <row r="1541" spans="2:5" x14ac:dyDescent="0.2">
      <c r="B1541" s="456">
        <v>5110024027</v>
      </c>
      <c r="C1541" s="466" t="s">
        <v>476</v>
      </c>
      <c r="D1541" s="517">
        <v>1626.03</v>
      </c>
      <c r="E1541" s="513"/>
    </row>
    <row r="1542" spans="2:5" x14ac:dyDescent="0.2">
      <c r="B1542" s="456">
        <v>5110024028</v>
      </c>
      <c r="C1542" s="466" t="s">
        <v>476</v>
      </c>
      <c r="D1542" s="517">
        <v>1626.03</v>
      </c>
      <c r="E1542" s="513"/>
    </row>
    <row r="1543" spans="2:5" x14ac:dyDescent="0.2">
      <c r="B1543" s="456">
        <v>5110024029</v>
      </c>
      <c r="C1543" s="466" t="s">
        <v>476</v>
      </c>
      <c r="D1543" s="517">
        <v>1626.03</v>
      </c>
      <c r="E1543" s="513"/>
    </row>
    <row r="1544" spans="2:5" x14ac:dyDescent="0.2">
      <c r="B1544" s="456">
        <v>5110024030</v>
      </c>
      <c r="C1544" s="466" t="s">
        <v>476</v>
      </c>
      <c r="D1544" s="517">
        <v>1626.03</v>
      </c>
      <c r="E1544" s="513"/>
    </row>
    <row r="1545" spans="2:5" x14ac:dyDescent="0.2">
      <c r="B1545" s="456">
        <v>5110024031</v>
      </c>
      <c r="C1545" s="466" t="s">
        <v>476</v>
      </c>
      <c r="D1545" s="517">
        <v>1626.03</v>
      </c>
      <c r="E1545" s="513"/>
    </row>
    <row r="1546" spans="2:5" x14ac:dyDescent="0.2">
      <c r="B1546" s="456">
        <v>5110024032</v>
      </c>
      <c r="C1546" s="466" t="s">
        <v>476</v>
      </c>
      <c r="D1546" s="517">
        <v>1626.03</v>
      </c>
      <c r="E1546" s="513"/>
    </row>
    <row r="1547" spans="2:5" x14ac:dyDescent="0.2">
      <c r="B1547" s="456">
        <v>5110024033</v>
      </c>
      <c r="C1547" s="466" t="s">
        <v>476</v>
      </c>
      <c r="D1547" s="517">
        <v>1626.03</v>
      </c>
      <c r="E1547" s="513"/>
    </row>
    <row r="1548" spans="2:5" x14ac:dyDescent="0.2">
      <c r="B1548" s="456">
        <v>5110024034</v>
      </c>
      <c r="C1548" s="466" t="s">
        <v>476</v>
      </c>
      <c r="D1548" s="517">
        <v>1626.03</v>
      </c>
      <c r="E1548" s="513"/>
    </row>
    <row r="1549" spans="2:5" x14ac:dyDescent="0.2">
      <c r="B1549" s="456">
        <v>5110024035</v>
      </c>
      <c r="C1549" s="466" t="s">
        <v>476</v>
      </c>
      <c r="D1549" s="517">
        <v>1626.03</v>
      </c>
      <c r="E1549" s="513"/>
    </row>
    <row r="1550" spans="2:5" x14ac:dyDescent="0.2">
      <c r="B1550" s="456">
        <v>5110024036</v>
      </c>
      <c r="C1550" s="466" t="s">
        <v>476</v>
      </c>
      <c r="D1550" s="517">
        <v>1626.03</v>
      </c>
      <c r="E1550" s="513"/>
    </row>
    <row r="1551" spans="2:5" x14ac:dyDescent="0.2">
      <c r="B1551" s="456">
        <v>5110024037</v>
      </c>
      <c r="C1551" s="466" t="s">
        <v>476</v>
      </c>
      <c r="D1551" s="517">
        <v>1626.03</v>
      </c>
      <c r="E1551" s="513"/>
    </row>
    <row r="1552" spans="2:5" x14ac:dyDescent="0.2">
      <c r="B1552" s="456">
        <v>5110024038</v>
      </c>
      <c r="C1552" s="466" t="s">
        <v>476</v>
      </c>
      <c r="D1552" s="517">
        <v>1626.03</v>
      </c>
      <c r="E1552" s="513"/>
    </row>
    <row r="1553" spans="2:5" x14ac:dyDescent="0.2">
      <c r="B1553" s="458">
        <v>5110025001</v>
      </c>
      <c r="C1553" s="465" t="s">
        <v>477</v>
      </c>
      <c r="D1553" s="515">
        <v>0</v>
      </c>
      <c r="E1553" s="513"/>
    </row>
    <row r="1554" spans="2:5" x14ac:dyDescent="0.2">
      <c r="B1554" s="458">
        <v>5110025002</v>
      </c>
      <c r="C1554" s="465" t="s">
        <v>477</v>
      </c>
      <c r="D1554" s="515">
        <v>0</v>
      </c>
      <c r="E1554" s="513"/>
    </row>
    <row r="1555" spans="2:5" x14ac:dyDescent="0.2">
      <c r="B1555" s="458">
        <v>5110025003</v>
      </c>
      <c r="C1555" s="465" t="s">
        <v>477</v>
      </c>
      <c r="D1555" s="515">
        <v>0</v>
      </c>
      <c r="E1555" s="513"/>
    </row>
    <row r="1556" spans="2:5" x14ac:dyDescent="0.2">
      <c r="B1556" s="458">
        <v>5110025004</v>
      </c>
      <c r="C1556" s="465" t="s">
        <v>477</v>
      </c>
      <c r="D1556" s="515">
        <v>0</v>
      </c>
      <c r="E1556" s="513"/>
    </row>
    <row r="1557" spans="2:5" x14ac:dyDescent="0.2">
      <c r="B1557" s="458">
        <v>5110025005</v>
      </c>
      <c r="C1557" s="465" t="s">
        <v>477</v>
      </c>
      <c r="D1557" s="515">
        <v>0</v>
      </c>
      <c r="E1557" s="513"/>
    </row>
    <row r="1558" spans="2:5" x14ac:dyDescent="0.2">
      <c r="B1558" s="458">
        <v>5110026001</v>
      </c>
      <c r="C1558" s="465" t="s">
        <v>478</v>
      </c>
      <c r="D1558" s="515">
        <v>0</v>
      </c>
      <c r="E1558" s="513"/>
    </row>
    <row r="1559" spans="2:5" x14ac:dyDescent="0.2">
      <c r="B1559" s="458">
        <v>5110026002</v>
      </c>
      <c r="C1559" s="465" t="s">
        <v>478</v>
      </c>
      <c r="D1559" s="515">
        <v>0</v>
      </c>
      <c r="E1559" s="513"/>
    </row>
    <row r="1560" spans="2:5" x14ac:dyDescent="0.2">
      <c r="B1560" s="458">
        <v>5110026003</v>
      </c>
      <c r="C1560" s="465" t="s">
        <v>478</v>
      </c>
      <c r="D1560" s="515">
        <v>0</v>
      </c>
      <c r="E1560" s="513"/>
    </row>
    <row r="1561" spans="2:5" x14ac:dyDescent="0.2">
      <c r="B1561" s="458">
        <v>5110026004</v>
      </c>
      <c r="C1561" s="465" t="s">
        <v>478</v>
      </c>
      <c r="D1561" s="515">
        <v>0</v>
      </c>
      <c r="E1561" s="513"/>
    </row>
    <row r="1562" spans="2:5" x14ac:dyDescent="0.2">
      <c r="B1562" s="458">
        <v>5110026005</v>
      </c>
      <c r="C1562" s="465" t="s">
        <v>478</v>
      </c>
      <c r="D1562" s="515">
        <v>0</v>
      </c>
      <c r="E1562" s="513"/>
    </row>
    <row r="1563" spans="2:5" x14ac:dyDescent="0.2">
      <c r="B1563" s="458">
        <v>5110026006</v>
      </c>
      <c r="C1563" s="465" t="s">
        <v>478</v>
      </c>
      <c r="D1563" s="515">
        <v>0</v>
      </c>
      <c r="E1563" s="513"/>
    </row>
    <row r="1564" spans="2:5" x14ac:dyDescent="0.2">
      <c r="B1564" s="458">
        <v>5110026007</v>
      </c>
      <c r="C1564" s="465" t="s">
        <v>478</v>
      </c>
      <c r="D1564" s="515">
        <v>0</v>
      </c>
      <c r="E1564" s="513"/>
    </row>
    <row r="1565" spans="2:5" x14ac:dyDescent="0.2">
      <c r="B1565" s="458">
        <v>5110026008</v>
      </c>
      <c r="C1565" s="465" t="s">
        <v>478</v>
      </c>
      <c r="D1565" s="515">
        <v>0</v>
      </c>
      <c r="E1565" s="513"/>
    </row>
    <row r="1566" spans="2:5" x14ac:dyDescent="0.2">
      <c r="B1566" s="458">
        <v>5110026009</v>
      </c>
      <c r="C1566" s="465" t="s">
        <v>478</v>
      </c>
      <c r="D1566" s="515">
        <v>0</v>
      </c>
      <c r="E1566" s="513"/>
    </row>
    <row r="1567" spans="2:5" x14ac:dyDescent="0.2">
      <c r="B1567" s="458">
        <v>5110026010</v>
      </c>
      <c r="C1567" s="465" t="s">
        <v>478</v>
      </c>
      <c r="D1567" s="515">
        <v>0</v>
      </c>
      <c r="E1567" s="513"/>
    </row>
    <row r="1568" spans="2:5" x14ac:dyDescent="0.2">
      <c r="B1568" s="458">
        <v>5110026011</v>
      </c>
      <c r="C1568" s="465" t="s">
        <v>478</v>
      </c>
      <c r="D1568" s="515">
        <v>0</v>
      </c>
      <c r="E1568" s="513"/>
    </row>
    <row r="1569" spans="2:5" x14ac:dyDescent="0.2">
      <c r="B1569" s="458">
        <v>5110026012</v>
      </c>
      <c r="C1569" s="465" t="s">
        <v>478</v>
      </c>
      <c r="D1569" s="515">
        <v>0</v>
      </c>
      <c r="E1569" s="513"/>
    </row>
    <row r="1570" spans="2:5" x14ac:dyDescent="0.2">
      <c r="B1570" s="458">
        <v>5110026013</v>
      </c>
      <c r="C1570" s="465" t="s">
        <v>479</v>
      </c>
      <c r="D1570" s="515">
        <v>0</v>
      </c>
      <c r="E1570" s="513"/>
    </row>
    <row r="1571" spans="2:5" x14ac:dyDescent="0.2">
      <c r="B1571" s="458">
        <v>5110026014</v>
      </c>
      <c r="C1571" s="465" t="s">
        <v>479</v>
      </c>
      <c r="D1571" s="515">
        <v>0</v>
      </c>
      <c r="E1571" s="513"/>
    </row>
    <row r="1572" spans="2:5" x14ac:dyDescent="0.2">
      <c r="B1572" s="458">
        <v>5110026015</v>
      </c>
      <c r="C1572" s="465" t="s">
        <v>479</v>
      </c>
      <c r="D1572" s="515">
        <v>0</v>
      </c>
      <c r="E1572" s="513"/>
    </row>
    <row r="1573" spans="2:5" x14ac:dyDescent="0.2">
      <c r="B1573" s="458">
        <v>5110026016</v>
      </c>
      <c r="C1573" s="465" t="s">
        <v>479</v>
      </c>
      <c r="D1573" s="515">
        <v>0</v>
      </c>
      <c r="E1573" s="513"/>
    </row>
    <row r="1574" spans="2:5" x14ac:dyDescent="0.2">
      <c r="B1574" s="458">
        <v>5110026017</v>
      </c>
      <c r="C1574" s="465" t="s">
        <v>479</v>
      </c>
      <c r="D1574" s="515">
        <v>0</v>
      </c>
      <c r="E1574" s="513"/>
    </row>
    <row r="1575" spans="2:5" x14ac:dyDescent="0.2">
      <c r="B1575" s="458">
        <v>5110026018</v>
      </c>
      <c r="C1575" s="465" t="s">
        <v>479</v>
      </c>
      <c r="D1575" s="515">
        <v>0</v>
      </c>
      <c r="E1575" s="513"/>
    </row>
    <row r="1576" spans="2:5" x14ac:dyDescent="0.2">
      <c r="B1576" s="458">
        <v>5110026019</v>
      </c>
      <c r="C1576" s="465" t="s">
        <v>479</v>
      </c>
      <c r="D1576" s="515">
        <v>0</v>
      </c>
      <c r="E1576" s="513"/>
    </row>
    <row r="1577" spans="2:5" x14ac:dyDescent="0.2">
      <c r="B1577" s="458">
        <v>5110026020</v>
      </c>
      <c r="C1577" s="465" t="s">
        <v>479</v>
      </c>
      <c r="D1577" s="515">
        <v>0</v>
      </c>
      <c r="E1577" s="513"/>
    </row>
    <row r="1578" spans="2:5" x14ac:dyDescent="0.2">
      <c r="B1578" s="458">
        <v>5110026021</v>
      </c>
      <c r="C1578" s="465" t="s">
        <v>479</v>
      </c>
      <c r="D1578" s="515">
        <v>0</v>
      </c>
      <c r="E1578" s="513"/>
    </row>
    <row r="1579" spans="2:5" x14ac:dyDescent="0.2">
      <c r="B1579" s="458">
        <v>5110026022</v>
      </c>
      <c r="C1579" s="465" t="s">
        <v>479</v>
      </c>
      <c r="D1579" s="515">
        <v>0</v>
      </c>
      <c r="E1579" s="513"/>
    </row>
    <row r="1580" spans="2:5" x14ac:dyDescent="0.2">
      <c r="B1580" s="456">
        <v>5110026023</v>
      </c>
      <c r="C1580" s="466" t="s">
        <v>480</v>
      </c>
      <c r="D1580" s="517">
        <v>7888</v>
      </c>
      <c r="E1580" s="513"/>
    </row>
    <row r="1581" spans="2:5" x14ac:dyDescent="0.2">
      <c r="B1581" s="456">
        <v>5110026024</v>
      </c>
      <c r="C1581" s="466" t="s">
        <v>480</v>
      </c>
      <c r="D1581" s="517">
        <v>0</v>
      </c>
      <c r="E1581" s="513"/>
    </row>
    <row r="1582" spans="2:5" x14ac:dyDescent="0.2">
      <c r="B1582" s="456">
        <v>5110026025</v>
      </c>
      <c r="C1582" s="466" t="s">
        <v>480</v>
      </c>
      <c r="D1582" s="517">
        <v>7888</v>
      </c>
      <c r="E1582" s="513"/>
    </row>
    <row r="1583" spans="2:5" x14ac:dyDescent="0.2">
      <c r="B1583" s="456">
        <v>5110026026</v>
      </c>
      <c r="C1583" s="466" t="s">
        <v>480</v>
      </c>
      <c r="D1583" s="517">
        <v>0</v>
      </c>
      <c r="E1583" s="513"/>
    </row>
    <row r="1584" spans="2:5" x14ac:dyDescent="0.2">
      <c r="B1584" s="456">
        <v>5110026027</v>
      </c>
      <c r="C1584" s="466" t="s">
        <v>480</v>
      </c>
      <c r="D1584" s="517">
        <v>7888</v>
      </c>
      <c r="E1584" s="513"/>
    </row>
    <row r="1585" spans="2:5" x14ac:dyDescent="0.2">
      <c r="B1585" s="456">
        <v>5110026028</v>
      </c>
      <c r="C1585" s="466" t="s">
        <v>480</v>
      </c>
      <c r="D1585" s="517">
        <v>0</v>
      </c>
      <c r="E1585" s="513"/>
    </row>
    <row r="1586" spans="2:5" x14ac:dyDescent="0.2">
      <c r="B1586" s="456">
        <v>5110026029</v>
      </c>
      <c r="C1586" s="466" t="s">
        <v>480</v>
      </c>
      <c r="D1586" s="517">
        <v>7888</v>
      </c>
      <c r="E1586" s="513"/>
    </row>
    <row r="1587" spans="2:5" x14ac:dyDescent="0.2">
      <c r="B1587" s="456">
        <v>5110026030</v>
      </c>
      <c r="C1587" s="466" t="s">
        <v>480</v>
      </c>
      <c r="D1587" s="517">
        <v>0</v>
      </c>
      <c r="E1587" s="513"/>
    </row>
    <row r="1588" spans="2:5" x14ac:dyDescent="0.2">
      <c r="B1588" s="456">
        <v>5110026031</v>
      </c>
      <c r="C1588" s="466" t="s">
        <v>480</v>
      </c>
      <c r="D1588" s="517">
        <v>7888</v>
      </c>
      <c r="E1588" s="513"/>
    </row>
    <row r="1589" spans="2:5" x14ac:dyDescent="0.2">
      <c r="B1589" s="456">
        <v>5110026032</v>
      </c>
      <c r="C1589" s="466" t="s">
        <v>480</v>
      </c>
      <c r="D1589" s="517">
        <v>0</v>
      </c>
      <c r="E1589" s="513"/>
    </row>
    <row r="1590" spans="2:5" x14ac:dyDescent="0.2">
      <c r="B1590" s="456">
        <v>5110026033</v>
      </c>
      <c r="C1590" s="466" t="s">
        <v>480</v>
      </c>
      <c r="D1590" s="517">
        <v>7888</v>
      </c>
      <c r="E1590" s="513"/>
    </row>
    <row r="1591" spans="2:5" x14ac:dyDescent="0.2">
      <c r="B1591" s="456">
        <v>5110026034</v>
      </c>
      <c r="C1591" s="466" t="s">
        <v>480</v>
      </c>
      <c r="D1591" s="517">
        <v>0</v>
      </c>
      <c r="E1591" s="513"/>
    </row>
    <row r="1592" spans="2:5" x14ac:dyDescent="0.2">
      <c r="B1592" s="456">
        <v>5110026035</v>
      </c>
      <c r="C1592" s="466" t="s">
        <v>480</v>
      </c>
      <c r="D1592" s="517">
        <v>7888</v>
      </c>
      <c r="E1592" s="513"/>
    </row>
    <row r="1593" spans="2:5" x14ac:dyDescent="0.2">
      <c r="B1593" s="456">
        <v>5110026036</v>
      </c>
      <c r="C1593" s="466" t="s">
        <v>480</v>
      </c>
      <c r="D1593" s="517">
        <v>0</v>
      </c>
      <c r="E1593" s="513"/>
    </row>
    <row r="1594" spans="2:5" x14ac:dyDescent="0.2">
      <c r="B1594" s="456">
        <v>5110026037</v>
      </c>
      <c r="C1594" s="466" t="s">
        <v>480</v>
      </c>
      <c r="D1594" s="517">
        <v>7888</v>
      </c>
      <c r="E1594" s="513"/>
    </row>
    <row r="1595" spans="2:5" x14ac:dyDescent="0.2">
      <c r="B1595" s="456">
        <v>5110026038</v>
      </c>
      <c r="C1595" s="466" t="s">
        <v>480</v>
      </c>
      <c r="D1595" s="517">
        <v>0</v>
      </c>
      <c r="E1595" s="513"/>
    </row>
    <row r="1596" spans="2:5" x14ac:dyDescent="0.2">
      <c r="B1596" s="456">
        <v>5110026039</v>
      </c>
      <c r="C1596" s="466" t="s">
        <v>480</v>
      </c>
      <c r="D1596" s="517">
        <v>7888</v>
      </c>
      <c r="E1596" s="513"/>
    </row>
    <row r="1597" spans="2:5" x14ac:dyDescent="0.2">
      <c r="B1597" s="456">
        <v>5110026040</v>
      </c>
      <c r="C1597" s="466" t="s">
        <v>480</v>
      </c>
      <c r="D1597" s="517">
        <v>0</v>
      </c>
      <c r="E1597" s="513"/>
    </row>
    <row r="1598" spans="2:5" x14ac:dyDescent="0.2">
      <c r="B1598" s="456">
        <v>5110026041</v>
      </c>
      <c r="C1598" s="466" t="s">
        <v>480</v>
      </c>
      <c r="D1598" s="517">
        <v>7888</v>
      </c>
      <c r="E1598" s="513"/>
    </row>
    <row r="1599" spans="2:5" x14ac:dyDescent="0.2">
      <c r="B1599" s="456">
        <v>5110026042</v>
      </c>
      <c r="C1599" s="466" t="s">
        <v>480</v>
      </c>
      <c r="D1599" s="517">
        <v>0</v>
      </c>
      <c r="E1599" s="513"/>
    </row>
    <row r="1600" spans="2:5" x14ac:dyDescent="0.2">
      <c r="B1600" s="456">
        <v>5110026043</v>
      </c>
      <c r="C1600" s="466" t="s">
        <v>480</v>
      </c>
      <c r="D1600" s="517">
        <v>7888</v>
      </c>
      <c r="E1600" s="513"/>
    </row>
    <row r="1601" spans="2:5" x14ac:dyDescent="0.2">
      <c r="B1601" s="456">
        <v>5110026044</v>
      </c>
      <c r="C1601" s="466" t="s">
        <v>480</v>
      </c>
      <c r="D1601" s="517">
        <v>0</v>
      </c>
      <c r="E1601" s="513"/>
    </row>
    <row r="1602" spans="2:5" x14ac:dyDescent="0.2">
      <c r="B1602" s="456">
        <v>5110026045</v>
      </c>
      <c r="C1602" s="466" t="s">
        <v>480</v>
      </c>
      <c r="D1602" s="517">
        <v>7888</v>
      </c>
      <c r="E1602" s="513"/>
    </row>
    <row r="1603" spans="2:5" x14ac:dyDescent="0.2">
      <c r="B1603" s="456">
        <v>5110026046</v>
      </c>
      <c r="C1603" s="466" t="s">
        <v>480</v>
      </c>
      <c r="D1603" s="517">
        <v>0</v>
      </c>
      <c r="E1603" s="513"/>
    </row>
    <row r="1604" spans="2:5" x14ac:dyDescent="0.2">
      <c r="B1604" s="456">
        <v>5110026047</v>
      </c>
      <c r="C1604" s="466" t="s">
        <v>480</v>
      </c>
      <c r="D1604" s="517">
        <v>7888</v>
      </c>
      <c r="E1604" s="513"/>
    </row>
    <row r="1605" spans="2:5" x14ac:dyDescent="0.2">
      <c r="B1605" s="456">
        <v>5110026048</v>
      </c>
      <c r="C1605" s="466" t="s">
        <v>480</v>
      </c>
      <c r="D1605" s="517">
        <v>0</v>
      </c>
      <c r="E1605" s="513"/>
    </row>
    <row r="1606" spans="2:5" x14ac:dyDescent="0.2">
      <c r="B1606" s="456">
        <v>5110026049</v>
      </c>
      <c r="C1606" s="466" t="s">
        <v>480</v>
      </c>
      <c r="D1606" s="517">
        <v>7888</v>
      </c>
      <c r="E1606" s="513"/>
    </row>
    <row r="1607" spans="2:5" x14ac:dyDescent="0.2">
      <c r="B1607" s="456">
        <v>5110026050</v>
      </c>
      <c r="C1607" s="466" t="s">
        <v>480</v>
      </c>
      <c r="D1607" s="517">
        <v>0</v>
      </c>
      <c r="E1607" s="513"/>
    </row>
    <row r="1608" spans="2:5" x14ac:dyDescent="0.2">
      <c r="B1608" s="456">
        <v>5110026051</v>
      </c>
      <c r="C1608" s="466" t="s">
        <v>480</v>
      </c>
      <c r="D1608" s="517">
        <v>7888</v>
      </c>
      <c r="E1608" s="513"/>
    </row>
    <row r="1609" spans="2:5" x14ac:dyDescent="0.2">
      <c r="B1609" s="456">
        <v>5110026052</v>
      </c>
      <c r="C1609" s="466" t="s">
        <v>480</v>
      </c>
      <c r="D1609" s="517">
        <v>0</v>
      </c>
      <c r="E1609" s="513"/>
    </row>
    <row r="1610" spans="2:5" x14ac:dyDescent="0.2">
      <c r="B1610" s="456">
        <v>5110026053</v>
      </c>
      <c r="C1610" s="466" t="s">
        <v>480</v>
      </c>
      <c r="D1610" s="517">
        <v>7888</v>
      </c>
      <c r="E1610" s="513"/>
    </row>
    <row r="1611" spans="2:5" x14ac:dyDescent="0.2">
      <c r="B1611" s="456">
        <v>5110026054</v>
      </c>
      <c r="C1611" s="466" t="s">
        <v>480</v>
      </c>
      <c r="D1611" s="517">
        <v>0</v>
      </c>
      <c r="E1611" s="513"/>
    </row>
    <row r="1612" spans="2:5" x14ac:dyDescent="0.2">
      <c r="B1612" s="456">
        <v>5110026055</v>
      </c>
      <c r="C1612" s="466" t="s">
        <v>480</v>
      </c>
      <c r="D1612" s="517">
        <v>7888</v>
      </c>
      <c r="E1612" s="513"/>
    </row>
    <row r="1613" spans="2:5" x14ac:dyDescent="0.2">
      <c r="B1613" s="456">
        <v>5110026056</v>
      </c>
      <c r="C1613" s="466" t="s">
        <v>480</v>
      </c>
      <c r="D1613" s="517">
        <v>0</v>
      </c>
      <c r="E1613" s="513"/>
    </row>
    <row r="1614" spans="2:5" x14ac:dyDescent="0.2">
      <c r="B1614" s="456">
        <v>5110026057</v>
      </c>
      <c r="C1614" s="466" t="s">
        <v>480</v>
      </c>
      <c r="D1614" s="517">
        <v>7888</v>
      </c>
      <c r="E1614" s="513"/>
    </row>
    <row r="1615" spans="2:5" x14ac:dyDescent="0.2">
      <c r="B1615" s="456">
        <v>5110026058</v>
      </c>
      <c r="C1615" s="466" t="s">
        <v>480</v>
      </c>
      <c r="D1615" s="517">
        <v>0</v>
      </c>
      <c r="E1615" s="513"/>
    </row>
    <row r="1616" spans="2:5" x14ac:dyDescent="0.2">
      <c r="B1616" s="456">
        <v>5110026059</v>
      </c>
      <c r="C1616" s="466" t="s">
        <v>480</v>
      </c>
      <c r="D1616" s="517">
        <v>7888</v>
      </c>
      <c r="E1616" s="513"/>
    </row>
    <row r="1617" spans="2:5" x14ac:dyDescent="0.2">
      <c r="B1617" s="456">
        <v>5110026060</v>
      </c>
      <c r="C1617" s="466" t="s">
        <v>480</v>
      </c>
      <c r="D1617" s="517">
        <v>0</v>
      </c>
      <c r="E1617" s="513"/>
    </row>
    <row r="1618" spans="2:5" x14ac:dyDescent="0.2">
      <c r="B1618" s="456">
        <v>5110026061</v>
      </c>
      <c r="C1618" s="466" t="s">
        <v>480</v>
      </c>
      <c r="D1618" s="517">
        <v>7888</v>
      </c>
      <c r="E1618" s="513"/>
    </row>
    <row r="1619" spans="2:5" x14ac:dyDescent="0.2">
      <c r="B1619" s="456">
        <v>5110026062</v>
      </c>
      <c r="C1619" s="466" t="s">
        <v>480</v>
      </c>
      <c r="D1619" s="517">
        <v>0</v>
      </c>
      <c r="E1619" s="513"/>
    </row>
    <row r="1620" spans="2:5" x14ac:dyDescent="0.2">
      <c r="B1620" s="456">
        <v>5110026063</v>
      </c>
      <c r="C1620" s="466" t="s">
        <v>480</v>
      </c>
      <c r="D1620" s="517">
        <v>7888</v>
      </c>
      <c r="E1620" s="513"/>
    </row>
    <row r="1621" spans="2:5" x14ac:dyDescent="0.2">
      <c r="B1621" s="456">
        <v>5110026064</v>
      </c>
      <c r="C1621" s="466" t="s">
        <v>480</v>
      </c>
      <c r="D1621" s="517">
        <v>0</v>
      </c>
      <c r="E1621" s="513"/>
    </row>
    <row r="1622" spans="2:5" x14ac:dyDescent="0.2">
      <c r="B1622" s="456">
        <v>5110026065</v>
      </c>
      <c r="C1622" s="466" t="s">
        <v>480</v>
      </c>
      <c r="D1622" s="517">
        <v>7888</v>
      </c>
      <c r="E1622" s="513"/>
    </row>
    <row r="1623" spans="2:5" x14ac:dyDescent="0.2">
      <c r="B1623" s="456">
        <v>5110026066</v>
      </c>
      <c r="C1623" s="466" t="s">
        <v>480</v>
      </c>
      <c r="D1623" s="517">
        <v>0</v>
      </c>
      <c r="E1623" s="513"/>
    </row>
    <row r="1624" spans="2:5" x14ac:dyDescent="0.2">
      <c r="B1624" s="456">
        <v>5110026067</v>
      </c>
      <c r="C1624" s="466" t="s">
        <v>480</v>
      </c>
      <c r="D1624" s="517">
        <v>7888</v>
      </c>
      <c r="E1624" s="513"/>
    </row>
    <row r="1625" spans="2:5" x14ac:dyDescent="0.2">
      <c r="B1625" s="456">
        <v>5110026068</v>
      </c>
      <c r="C1625" s="466" t="s">
        <v>480</v>
      </c>
      <c r="D1625" s="517">
        <v>0</v>
      </c>
      <c r="E1625" s="513"/>
    </row>
    <row r="1626" spans="2:5" x14ac:dyDescent="0.2">
      <c r="B1626" s="456">
        <v>5110026069</v>
      </c>
      <c r="C1626" s="466" t="s">
        <v>480</v>
      </c>
      <c r="D1626" s="517">
        <v>7888</v>
      </c>
      <c r="E1626" s="513"/>
    </row>
    <row r="1627" spans="2:5" x14ac:dyDescent="0.2">
      <c r="B1627" s="456">
        <v>5110026070</v>
      </c>
      <c r="C1627" s="466" t="s">
        <v>480</v>
      </c>
      <c r="D1627" s="517">
        <v>0</v>
      </c>
      <c r="E1627" s="513"/>
    </row>
    <row r="1628" spans="2:5" x14ac:dyDescent="0.2">
      <c r="B1628" s="456">
        <v>5110026071</v>
      </c>
      <c r="C1628" s="466" t="s">
        <v>480</v>
      </c>
      <c r="D1628" s="517">
        <v>7888</v>
      </c>
      <c r="E1628" s="513"/>
    </row>
    <row r="1629" spans="2:5" x14ac:dyDescent="0.2">
      <c r="B1629" s="456">
        <v>5110026072</v>
      </c>
      <c r="C1629" s="466" t="s">
        <v>480</v>
      </c>
      <c r="D1629" s="517">
        <v>0</v>
      </c>
      <c r="E1629" s="513"/>
    </row>
    <row r="1630" spans="2:5" x14ac:dyDescent="0.2">
      <c r="B1630" s="456">
        <v>5110026073</v>
      </c>
      <c r="C1630" s="466" t="s">
        <v>480</v>
      </c>
      <c r="D1630" s="517">
        <v>7888</v>
      </c>
      <c r="E1630" s="513"/>
    </row>
    <row r="1631" spans="2:5" x14ac:dyDescent="0.2">
      <c r="B1631" s="456">
        <v>5110026074</v>
      </c>
      <c r="C1631" s="466" t="s">
        <v>480</v>
      </c>
      <c r="D1631" s="517">
        <v>0</v>
      </c>
      <c r="E1631" s="513"/>
    </row>
    <row r="1632" spans="2:5" x14ac:dyDescent="0.2">
      <c r="B1632" s="456">
        <v>5110026075</v>
      </c>
      <c r="C1632" s="466" t="s">
        <v>480</v>
      </c>
      <c r="D1632" s="517">
        <v>7888</v>
      </c>
      <c r="E1632" s="513"/>
    </row>
    <row r="1633" spans="2:5" x14ac:dyDescent="0.2">
      <c r="B1633" s="456">
        <v>5110026076</v>
      </c>
      <c r="C1633" s="466" t="s">
        <v>480</v>
      </c>
      <c r="D1633" s="517">
        <v>0</v>
      </c>
      <c r="E1633" s="513"/>
    </row>
    <row r="1634" spans="2:5" x14ac:dyDescent="0.2">
      <c r="B1634" s="458">
        <v>5110027001</v>
      </c>
      <c r="C1634" s="465" t="s">
        <v>481</v>
      </c>
      <c r="D1634" s="515">
        <v>0</v>
      </c>
      <c r="E1634" s="513"/>
    </row>
    <row r="1635" spans="2:5" x14ac:dyDescent="0.2">
      <c r="B1635" s="458">
        <v>5110027002</v>
      </c>
      <c r="C1635" s="465" t="s">
        <v>481</v>
      </c>
      <c r="D1635" s="515">
        <v>0</v>
      </c>
      <c r="E1635" s="513"/>
    </row>
    <row r="1636" spans="2:5" x14ac:dyDescent="0.2">
      <c r="B1636" s="458">
        <v>5110027003</v>
      </c>
      <c r="C1636" s="465" t="s">
        <v>481</v>
      </c>
      <c r="D1636" s="515">
        <v>0</v>
      </c>
      <c r="E1636" s="513"/>
    </row>
    <row r="1637" spans="2:5" x14ac:dyDescent="0.2">
      <c r="B1637" s="458">
        <v>5110027004</v>
      </c>
      <c r="C1637" s="465" t="s">
        <v>481</v>
      </c>
      <c r="D1637" s="515">
        <v>0</v>
      </c>
      <c r="E1637" s="513"/>
    </row>
    <row r="1638" spans="2:5" x14ac:dyDescent="0.2">
      <c r="B1638" s="458">
        <v>5110027005</v>
      </c>
      <c r="C1638" s="465" t="s">
        <v>481</v>
      </c>
      <c r="D1638" s="515">
        <v>0</v>
      </c>
      <c r="E1638" s="513"/>
    </row>
    <row r="1639" spans="2:5" x14ac:dyDescent="0.2">
      <c r="B1639" s="458">
        <v>5110027006</v>
      </c>
      <c r="C1639" s="465" t="s">
        <v>481</v>
      </c>
      <c r="D1639" s="515">
        <v>0</v>
      </c>
      <c r="E1639" s="513"/>
    </row>
    <row r="1640" spans="2:5" x14ac:dyDescent="0.2">
      <c r="B1640" s="458">
        <v>5110027007</v>
      </c>
      <c r="C1640" s="465" t="s">
        <v>481</v>
      </c>
      <c r="D1640" s="515">
        <v>0</v>
      </c>
      <c r="E1640" s="513"/>
    </row>
    <row r="1641" spans="2:5" x14ac:dyDescent="0.2">
      <c r="B1641" s="458">
        <v>5110027008</v>
      </c>
      <c r="C1641" s="465" t="s">
        <v>481</v>
      </c>
      <c r="D1641" s="515">
        <v>0</v>
      </c>
      <c r="E1641" s="513"/>
    </row>
    <row r="1642" spans="2:5" x14ac:dyDescent="0.2">
      <c r="B1642" s="458">
        <v>5110027009</v>
      </c>
      <c r="C1642" s="465" t="s">
        <v>481</v>
      </c>
      <c r="D1642" s="515">
        <v>0</v>
      </c>
      <c r="E1642" s="513"/>
    </row>
    <row r="1643" spans="2:5" x14ac:dyDescent="0.2">
      <c r="B1643" s="458">
        <v>5110027010</v>
      </c>
      <c r="C1643" s="465" t="s">
        <v>481</v>
      </c>
      <c r="D1643" s="515">
        <v>0</v>
      </c>
      <c r="E1643" s="513"/>
    </row>
    <row r="1644" spans="2:5" x14ac:dyDescent="0.2">
      <c r="B1644" s="458">
        <v>5110028001</v>
      </c>
      <c r="C1644" s="465" t="s">
        <v>482</v>
      </c>
      <c r="D1644" s="515">
        <v>0</v>
      </c>
      <c r="E1644" s="513"/>
    </row>
    <row r="1645" spans="2:5" x14ac:dyDescent="0.2">
      <c r="B1645" s="458">
        <v>5110028002</v>
      </c>
      <c r="C1645" s="465" t="s">
        <v>482</v>
      </c>
      <c r="D1645" s="515">
        <v>0</v>
      </c>
      <c r="E1645" s="513"/>
    </row>
    <row r="1646" spans="2:5" x14ac:dyDescent="0.2">
      <c r="B1646" s="458">
        <v>5110029001</v>
      </c>
      <c r="C1646" s="465" t="s">
        <v>483</v>
      </c>
      <c r="D1646" s="515">
        <v>0</v>
      </c>
      <c r="E1646" s="513"/>
    </row>
    <row r="1647" spans="2:5" x14ac:dyDescent="0.2">
      <c r="B1647" s="458">
        <v>5110029002</v>
      </c>
      <c r="C1647" s="465" t="s">
        <v>483</v>
      </c>
      <c r="D1647" s="515">
        <v>0</v>
      </c>
      <c r="E1647" s="513"/>
    </row>
    <row r="1648" spans="2:5" x14ac:dyDescent="0.2">
      <c r="B1648" s="458">
        <v>5110029003</v>
      </c>
      <c r="C1648" s="465" t="s">
        <v>483</v>
      </c>
      <c r="D1648" s="515">
        <v>0</v>
      </c>
      <c r="E1648" s="513"/>
    </row>
    <row r="1649" spans="2:5" x14ac:dyDescent="0.2">
      <c r="B1649" s="458">
        <v>5110029004</v>
      </c>
      <c r="C1649" s="465" t="s">
        <v>483</v>
      </c>
      <c r="D1649" s="515">
        <v>0</v>
      </c>
      <c r="E1649" s="513"/>
    </row>
    <row r="1650" spans="2:5" x14ac:dyDescent="0.2">
      <c r="B1650" s="458">
        <v>5110029005</v>
      </c>
      <c r="C1650" s="465" t="s">
        <v>483</v>
      </c>
      <c r="D1650" s="515">
        <v>0</v>
      </c>
      <c r="E1650" s="513"/>
    </row>
    <row r="1651" spans="2:5" x14ac:dyDescent="0.2">
      <c r="B1651" s="458">
        <v>5110029006</v>
      </c>
      <c r="C1651" s="465" t="s">
        <v>483</v>
      </c>
      <c r="D1651" s="515">
        <v>0</v>
      </c>
      <c r="E1651" s="513"/>
    </row>
    <row r="1652" spans="2:5" x14ac:dyDescent="0.2">
      <c r="B1652" s="458">
        <v>5110029007</v>
      </c>
      <c r="C1652" s="465" t="s">
        <v>483</v>
      </c>
      <c r="D1652" s="515">
        <v>0</v>
      </c>
      <c r="E1652" s="513"/>
    </row>
    <row r="1653" spans="2:5" x14ac:dyDescent="0.2">
      <c r="B1653" s="458">
        <v>5110029008</v>
      </c>
      <c r="C1653" s="465" t="s">
        <v>483</v>
      </c>
      <c r="D1653" s="515">
        <v>0</v>
      </c>
      <c r="E1653" s="513"/>
    </row>
    <row r="1654" spans="2:5" x14ac:dyDescent="0.2">
      <c r="B1654" s="458">
        <v>5110031001</v>
      </c>
      <c r="C1654" s="465" t="s">
        <v>484</v>
      </c>
      <c r="D1654" s="515">
        <v>0</v>
      </c>
      <c r="E1654" s="513"/>
    </row>
    <row r="1655" spans="2:5" x14ac:dyDescent="0.2">
      <c r="B1655" s="458">
        <v>5110031002</v>
      </c>
      <c r="C1655" s="465" t="s">
        <v>484</v>
      </c>
      <c r="D1655" s="515">
        <v>0</v>
      </c>
      <c r="E1655" s="513"/>
    </row>
    <row r="1656" spans="2:5" x14ac:dyDescent="0.2">
      <c r="B1656" s="458">
        <v>5110031003</v>
      </c>
      <c r="C1656" s="465" t="s">
        <v>484</v>
      </c>
      <c r="D1656" s="515">
        <v>0</v>
      </c>
      <c r="E1656" s="513"/>
    </row>
    <row r="1657" spans="2:5" x14ac:dyDescent="0.2">
      <c r="B1657" s="458">
        <v>5110031004</v>
      </c>
      <c r="C1657" s="465" t="s">
        <v>484</v>
      </c>
      <c r="D1657" s="515">
        <v>0</v>
      </c>
      <c r="E1657" s="513"/>
    </row>
    <row r="1658" spans="2:5" x14ac:dyDescent="0.2">
      <c r="B1658" s="458">
        <v>5110031005</v>
      </c>
      <c r="C1658" s="465" t="s">
        <v>484</v>
      </c>
      <c r="D1658" s="515">
        <v>0</v>
      </c>
      <c r="E1658" s="513"/>
    </row>
    <row r="1659" spans="2:5" x14ac:dyDescent="0.2">
      <c r="B1659" s="458">
        <v>5110031006</v>
      </c>
      <c r="C1659" s="465" t="s">
        <v>484</v>
      </c>
      <c r="D1659" s="515">
        <v>0</v>
      </c>
      <c r="E1659" s="513"/>
    </row>
    <row r="1660" spans="2:5" x14ac:dyDescent="0.2">
      <c r="B1660" s="458">
        <v>5110031007</v>
      </c>
      <c r="C1660" s="465" t="s">
        <v>484</v>
      </c>
      <c r="D1660" s="515">
        <v>0</v>
      </c>
      <c r="E1660" s="513"/>
    </row>
    <row r="1661" spans="2:5" x14ac:dyDescent="0.2">
      <c r="B1661" s="458">
        <v>5110031008</v>
      </c>
      <c r="C1661" s="465" t="s">
        <v>484</v>
      </c>
      <c r="D1661" s="515">
        <v>4486.8</v>
      </c>
      <c r="E1661" s="513"/>
    </row>
    <row r="1662" spans="2:5" x14ac:dyDescent="0.2">
      <c r="B1662" s="458">
        <v>5110031009</v>
      </c>
      <c r="C1662" s="465" t="s">
        <v>484</v>
      </c>
      <c r="D1662" s="515">
        <v>1504</v>
      </c>
      <c r="E1662" s="513"/>
    </row>
    <row r="1663" spans="2:5" x14ac:dyDescent="0.2">
      <c r="B1663" s="458">
        <v>5110031010</v>
      </c>
      <c r="C1663" s="465" t="s">
        <v>484</v>
      </c>
      <c r="D1663" s="515">
        <v>1504</v>
      </c>
      <c r="E1663" s="513"/>
    </row>
    <row r="1664" spans="2:5" x14ac:dyDescent="0.2">
      <c r="B1664" s="458">
        <v>5110031011</v>
      </c>
      <c r="C1664" s="465" t="s">
        <v>484</v>
      </c>
      <c r="D1664" s="515">
        <v>1504</v>
      </c>
      <c r="E1664" s="513"/>
    </row>
    <row r="1665" spans="2:5" x14ac:dyDescent="0.2">
      <c r="B1665" s="458">
        <v>5110031012</v>
      </c>
      <c r="C1665" s="465" t="s">
        <v>484</v>
      </c>
      <c r="D1665" s="515">
        <v>1504</v>
      </c>
      <c r="E1665" s="513"/>
    </row>
    <row r="1666" spans="2:5" x14ac:dyDescent="0.2">
      <c r="B1666" s="458">
        <v>5110031013</v>
      </c>
      <c r="C1666" s="465" t="s">
        <v>484</v>
      </c>
      <c r="D1666" s="515">
        <v>1504</v>
      </c>
      <c r="E1666" s="513"/>
    </row>
    <row r="1667" spans="2:5" x14ac:dyDescent="0.2">
      <c r="B1667" s="458">
        <v>5110031014</v>
      </c>
      <c r="C1667" s="465" t="s">
        <v>484</v>
      </c>
      <c r="D1667" s="515">
        <v>1504</v>
      </c>
      <c r="E1667" s="513"/>
    </row>
    <row r="1668" spans="2:5" x14ac:dyDescent="0.2">
      <c r="B1668" s="458">
        <v>5110031015</v>
      </c>
      <c r="C1668" s="465" t="s">
        <v>484</v>
      </c>
      <c r="D1668" s="515">
        <v>1504</v>
      </c>
      <c r="E1668" s="513"/>
    </row>
    <row r="1669" spans="2:5" x14ac:dyDescent="0.2">
      <c r="B1669" s="458">
        <v>5110031016</v>
      </c>
      <c r="C1669" s="465" t="s">
        <v>484</v>
      </c>
      <c r="D1669" s="515">
        <v>1504</v>
      </c>
      <c r="E1669" s="513"/>
    </row>
    <row r="1670" spans="2:5" x14ac:dyDescent="0.2">
      <c r="B1670" s="458">
        <v>5110031017</v>
      </c>
      <c r="C1670" s="465" t="s">
        <v>484</v>
      </c>
      <c r="D1670" s="515">
        <v>1504</v>
      </c>
      <c r="E1670" s="513"/>
    </row>
    <row r="1671" spans="2:5" x14ac:dyDescent="0.2">
      <c r="B1671" s="458">
        <v>5110031018</v>
      </c>
      <c r="C1671" s="465" t="s">
        <v>484</v>
      </c>
      <c r="D1671" s="515">
        <v>1504</v>
      </c>
      <c r="E1671" s="513"/>
    </row>
    <row r="1672" spans="2:5" x14ac:dyDescent="0.2">
      <c r="B1672" s="458">
        <v>5110032001</v>
      </c>
      <c r="C1672" s="465" t="s">
        <v>485</v>
      </c>
      <c r="D1672" s="515">
        <v>0</v>
      </c>
      <c r="E1672" s="513"/>
    </row>
    <row r="1673" spans="2:5" x14ac:dyDescent="0.2">
      <c r="B1673" s="458">
        <v>5110032002</v>
      </c>
      <c r="C1673" s="465" t="s">
        <v>485</v>
      </c>
      <c r="D1673" s="515">
        <v>0</v>
      </c>
      <c r="E1673" s="513"/>
    </row>
    <row r="1674" spans="2:5" x14ac:dyDescent="0.2">
      <c r="B1674" s="458">
        <v>5110032003</v>
      </c>
      <c r="C1674" s="465" t="s">
        <v>485</v>
      </c>
      <c r="D1674" s="515">
        <v>0</v>
      </c>
      <c r="E1674" s="513"/>
    </row>
    <row r="1675" spans="2:5" x14ac:dyDescent="0.2">
      <c r="B1675" s="458">
        <v>5110032004</v>
      </c>
      <c r="C1675" s="465" t="s">
        <v>485</v>
      </c>
      <c r="D1675" s="515">
        <v>0</v>
      </c>
      <c r="E1675" s="513"/>
    </row>
    <row r="1676" spans="2:5" x14ac:dyDescent="0.2">
      <c r="B1676" s="458">
        <v>5110032005</v>
      </c>
      <c r="C1676" s="465" t="s">
        <v>485</v>
      </c>
      <c r="D1676" s="515">
        <v>0</v>
      </c>
      <c r="E1676" s="513"/>
    </row>
    <row r="1677" spans="2:5" x14ac:dyDescent="0.2">
      <c r="B1677" s="458">
        <v>5110032006</v>
      </c>
      <c r="C1677" s="465" t="s">
        <v>485</v>
      </c>
      <c r="D1677" s="515">
        <v>0</v>
      </c>
      <c r="E1677" s="513"/>
    </row>
    <row r="1678" spans="2:5" x14ac:dyDescent="0.2">
      <c r="B1678" s="458">
        <v>5110032007</v>
      </c>
      <c r="C1678" s="465" t="s">
        <v>485</v>
      </c>
      <c r="D1678" s="515">
        <v>0</v>
      </c>
      <c r="E1678" s="513"/>
    </row>
    <row r="1679" spans="2:5" x14ac:dyDescent="0.2">
      <c r="B1679" s="458">
        <v>5110032008</v>
      </c>
      <c r="C1679" s="465" t="s">
        <v>485</v>
      </c>
      <c r="D1679" s="515">
        <v>0</v>
      </c>
      <c r="E1679" s="513"/>
    </row>
    <row r="1680" spans="2:5" x14ac:dyDescent="0.2">
      <c r="B1680" s="458">
        <v>5110032009</v>
      </c>
      <c r="C1680" s="465" t="s">
        <v>485</v>
      </c>
      <c r="D1680" s="515">
        <v>0</v>
      </c>
      <c r="E1680" s="513"/>
    </row>
    <row r="1681" spans="2:5" x14ac:dyDescent="0.2">
      <c r="B1681" s="458">
        <v>5110032010</v>
      </c>
      <c r="C1681" s="465" t="s">
        <v>485</v>
      </c>
      <c r="D1681" s="515">
        <v>0</v>
      </c>
      <c r="E1681" s="513"/>
    </row>
    <row r="1682" spans="2:5" x14ac:dyDescent="0.2">
      <c r="B1682" s="458">
        <v>5110032011</v>
      </c>
      <c r="C1682" s="465" t="s">
        <v>485</v>
      </c>
      <c r="D1682" s="515">
        <v>0</v>
      </c>
      <c r="E1682" s="513"/>
    </row>
    <row r="1683" spans="2:5" x14ac:dyDescent="0.2">
      <c r="B1683" s="458">
        <v>5110032012</v>
      </c>
      <c r="C1683" s="465" t="s">
        <v>485</v>
      </c>
      <c r="D1683" s="515">
        <v>0</v>
      </c>
      <c r="E1683" s="513"/>
    </row>
    <row r="1684" spans="2:5" x14ac:dyDescent="0.2">
      <c r="B1684" s="458">
        <v>5110032013</v>
      </c>
      <c r="C1684" s="465" t="s">
        <v>485</v>
      </c>
      <c r="D1684" s="515">
        <v>0</v>
      </c>
      <c r="E1684" s="513"/>
    </row>
    <row r="1685" spans="2:5" x14ac:dyDescent="0.2">
      <c r="B1685" s="458">
        <v>5110032014</v>
      </c>
      <c r="C1685" s="465" t="s">
        <v>485</v>
      </c>
      <c r="D1685" s="515">
        <v>0</v>
      </c>
      <c r="E1685" s="513"/>
    </row>
    <row r="1686" spans="2:5" x14ac:dyDescent="0.2">
      <c r="B1686" s="458">
        <v>5110032015</v>
      </c>
      <c r="C1686" s="465" t="s">
        <v>485</v>
      </c>
      <c r="D1686" s="515">
        <v>0</v>
      </c>
      <c r="E1686" s="513"/>
    </row>
    <row r="1687" spans="2:5" x14ac:dyDescent="0.2">
      <c r="B1687" s="458">
        <v>5110032016</v>
      </c>
      <c r="C1687" s="465" t="s">
        <v>485</v>
      </c>
      <c r="D1687" s="515">
        <v>0</v>
      </c>
      <c r="E1687" s="513"/>
    </row>
    <row r="1688" spans="2:5" x14ac:dyDescent="0.2">
      <c r="B1688" s="458">
        <v>5110032017</v>
      </c>
      <c r="C1688" s="465" t="s">
        <v>485</v>
      </c>
      <c r="D1688" s="515">
        <v>0</v>
      </c>
      <c r="E1688" s="513"/>
    </row>
    <row r="1689" spans="2:5" x14ac:dyDescent="0.2">
      <c r="B1689" s="458">
        <v>5110032018</v>
      </c>
      <c r="C1689" s="465" t="s">
        <v>485</v>
      </c>
      <c r="D1689" s="515">
        <v>0</v>
      </c>
      <c r="E1689" s="513"/>
    </row>
    <row r="1690" spans="2:5" x14ac:dyDescent="0.2">
      <c r="B1690" s="458">
        <v>5110032019</v>
      </c>
      <c r="C1690" s="465" t="s">
        <v>485</v>
      </c>
      <c r="D1690" s="515">
        <v>0</v>
      </c>
      <c r="E1690" s="513"/>
    </row>
    <row r="1691" spans="2:5" x14ac:dyDescent="0.2">
      <c r="B1691" s="458">
        <v>5110032020</v>
      </c>
      <c r="C1691" s="465" t="s">
        <v>485</v>
      </c>
      <c r="D1691" s="515">
        <v>0</v>
      </c>
      <c r="E1691" s="513"/>
    </row>
    <row r="1692" spans="2:5" x14ac:dyDescent="0.2">
      <c r="B1692" s="458">
        <v>5110032021</v>
      </c>
      <c r="C1692" s="465" t="s">
        <v>485</v>
      </c>
      <c r="D1692" s="515">
        <v>0</v>
      </c>
      <c r="E1692" s="513"/>
    </row>
    <row r="1693" spans="2:5" x14ac:dyDescent="0.2">
      <c r="B1693" s="456">
        <v>5110032022</v>
      </c>
      <c r="C1693" s="466" t="s">
        <v>485</v>
      </c>
      <c r="D1693" s="517">
        <v>0</v>
      </c>
      <c r="E1693" s="513"/>
    </row>
    <row r="1694" spans="2:5" x14ac:dyDescent="0.2">
      <c r="B1694" s="456">
        <v>5110032023</v>
      </c>
      <c r="C1694" s="466" t="s">
        <v>485</v>
      </c>
      <c r="D1694" s="517">
        <v>0</v>
      </c>
      <c r="E1694" s="513"/>
    </row>
    <row r="1695" spans="2:5" x14ac:dyDescent="0.2">
      <c r="B1695" s="456">
        <v>5110032024</v>
      </c>
      <c r="C1695" s="466" t="s">
        <v>485</v>
      </c>
      <c r="D1695" s="517">
        <v>0</v>
      </c>
      <c r="E1695" s="513"/>
    </row>
    <row r="1696" spans="2:5" x14ac:dyDescent="0.2">
      <c r="B1696" s="456">
        <v>5110032025</v>
      </c>
      <c r="C1696" s="466" t="s">
        <v>485</v>
      </c>
      <c r="D1696" s="517">
        <v>0</v>
      </c>
      <c r="E1696" s="513"/>
    </row>
    <row r="1697" spans="2:5" x14ac:dyDescent="0.2">
      <c r="B1697" s="456">
        <v>5110032026</v>
      </c>
      <c r="C1697" s="466" t="s">
        <v>485</v>
      </c>
      <c r="D1697" s="517">
        <v>0</v>
      </c>
      <c r="E1697" s="513"/>
    </row>
    <row r="1698" spans="2:5" x14ac:dyDescent="0.2">
      <c r="B1698" s="456">
        <v>5110032027</v>
      </c>
      <c r="C1698" s="466" t="s">
        <v>485</v>
      </c>
      <c r="D1698" s="517">
        <v>0</v>
      </c>
      <c r="E1698" s="513"/>
    </row>
    <row r="1699" spans="2:5" x14ac:dyDescent="0.2">
      <c r="B1699" s="456">
        <v>5110032028</v>
      </c>
      <c r="C1699" s="466" t="s">
        <v>485</v>
      </c>
      <c r="D1699" s="517">
        <v>1345.5</v>
      </c>
      <c r="E1699" s="513"/>
    </row>
    <row r="1700" spans="2:5" x14ac:dyDescent="0.2">
      <c r="B1700" s="456">
        <v>5110032029</v>
      </c>
      <c r="C1700" s="466" t="s">
        <v>485</v>
      </c>
      <c r="D1700" s="517">
        <v>1345.5</v>
      </c>
      <c r="E1700" s="513"/>
    </row>
    <row r="1701" spans="2:5" x14ac:dyDescent="0.2">
      <c r="B1701" s="456">
        <v>5110032030</v>
      </c>
      <c r="C1701" s="466" t="s">
        <v>485</v>
      </c>
      <c r="D1701" s="517">
        <v>1345.5</v>
      </c>
      <c r="E1701" s="513"/>
    </row>
    <row r="1702" spans="2:5" x14ac:dyDescent="0.2">
      <c r="B1702" s="456">
        <v>5110032031</v>
      </c>
      <c r="C1702" s="466" t="s">
        <v>485</v>
      </c>
      <c r="D1702" s="517">
        <v>1345.5</v>
      </c>
      <c r="E1702" s="513"/>
    </row>
    <row r="1703" spans="2:5" x14ac:dyDescent="0.2">
      <c r="B1703" s="456">
        <v>5110032032</v>
      </c>
      <c r="C1703" s="466" t="s">
        <v>485</v>
      </c>
      <c r="D1703" s="517">
        <v>1345.5</v>
      </c>
      <c r="E1703" s="513"/>
    </row>
    <row r="1704" spans="2:5" x14ac:dyDescent="0.2">
      <c r="B1704" s="456">
        <v>5110032033</v>
      </c>
      <c r="C1704" s="466" t="s">
        <v>485</v>
      </c>
      <c r="D1704" s="517">
        <v>1345.5</v>
      </c>
      <c r="E1704" s="513"/>
    </row>
    <row r="1705" spans="2:5" x14ac:dyDescent="0.2">
      <c r="B1705" s="456">
        <v>5110032034</v>
      </c>
      <c r="C1705" s="466" t="s">
        <v>485</v>
      </c>
      <c r="D1705" s="517">
        <v>1345.5</v>
      </c>
      <c r="E1705" s="513"/>
    </row>
    <row r="1706" spans="2:5" x14ac:dyDescent="0.2">
      <c r="B1706" s="456">
        <v>5110032035</v>
      </c>
      <c r="C1706" s="466" t="s">
        <v>485</v>
      </c>
      <c r="D1706" s="517">
        <v>1345.5</v>
      </c>
      <c r="E1706" s="513"/>
    </row>
    <row r="1707" spans="2:5" x14ac:dyDescent="0.2">
      <c r="B1707" s="456">
        <v>5110032036</v>
      </c>
      <c r="C1707" s="466" t="s">
        <v>485</v>
      </c>
      <c r="D1707" s="517">
        <v>1345.5</v>
      </c>
      <c r="E1707" s="513"/>
    </row>
    <row r="1708" spans="2:5" x14ac:dyDescent="0.2">
      <c r="B1708" s="456">
        <v>5110032037</v>
      </c>
      <c r="C1708" s="466" t="s">
        <v>485</v>
      </c>
      <c r="D1708" s="517">
        <v>1345.5</v>
      </c>
      <c r="E1708" s="513"/>
    </row>
    <row r="1709" spans="2:5" x14ac:dyDescent="0.2">
      <c r="B1709" s="456">
        <v>5110032038</v>
      </c>
      <c r="C1709" s="466" t="s">
        <v>485</v>
      </c>
      <c r="D1709" s="517">
        <v>1345.5</v>
      </c>
      <c r="E1709" s="513"/>
    </row>
    <row r="1710" spans="2:5" x14ac:dyDescent="0.2">
      <c r="B1710" s="456">
        <v>5110032039</v>
      </c>
      <c r="C1710" s="466" t="s">
        <v>485</v>
      </c>
      <c r="D1710" s="517">
        <v>1345.5</v>
      </c>
      <c r="E1710" s="513"/>
    </row>
    <row r="1711" spans="2:5" x14ac:dyDescent="0.2">
      <c r="B1711" s="456">
        <v>5110032040</v>
      </c>
      <c r="C1711" s="466" t="s">
        <v>485</v>
      </c>
      <c r="D1711" s="517">
        <v>1345.5</v>
      </c>
      <c r="E1711" s="513"/>
    </row>
    <row r="1712" spans="2:5" x14ac:dyDescent="0.2">
      <c r="B1712" s="456">
        <v>5110032041</v>
      </c>
      <c r="C1712" s="466" t="s">
        <v>485</v>
      </c>
      <c r="D1712" s="517">
        <v>1345.5</v>
      </c>
      <c r="E1712" s="513"/>
    </row>
    <row r="1713" spans="2:5" x14ac:dyDescent="0.2">
      <c r="B1713" s="456">
        <v>5110032042</v>
      </c>
      <c r="C1713" s="466" t="s">
        <v>485</v>
      </c>
      <c r="D1713" s="517">
        <v>1345.5</v>
      </c>
      <c r="E1713" s="513"/>
    </row>
    <row r="1714" spans="2:5" x14ac:dyDescent="0.2">
      <c r="B1714" s="456">
        <v>5110032043</v>
      </c>
      <c r="C1714" s="466" t="s">
        <v>485</v>
      </c>
      <c r="D1714" s="517">
        <v>1345.5</v>
      </c>
      <c r="E1714" s="513"/>
    </row>
    <row r="1715" spans="2:5" x14ac:dyDescent="0.2">
      <c r="B1715" s="456">
        <v>5110032044</v>
      </c>
      <c r="C1715" s="466" t="s">
        <v>485</v>
      </c>
      <c r="D1715" s="517">
        <v>1345.5</v>
      </c>
      <c r="E1715" s="513"/>
    </row>
    <row r="1716" spans="2:5" x14ac:dyDescent="0.2">
      <c r="B1716" s="456">
        <v>5110032045</v>
      </c>
      <c r="C1716" s="466" t="s">
        <v>485</v>
      </c>
      <c r="D1716" s="517">
        <v>1345.5</v>
      </c>
      <c r="E1716" s="513"/>
    </row>
    <row r="1717" spans="2:5" x14ac:dyDescent="0.2">
      <c r="B1717" s="456">
        <v>5110032046</v>
      </c>
      <c r="C1717" s="466" t="s">
        <v>485</v>
      </c>
      <c r="D1717" s="517">
        <v>1345.5</v>
      </c>
      <c r="E1717" s="513"/>
    </row>
    <row r="1718" spans="2:5" x14ac:dyDescent="0.2">
      <c r="B1718" s="456">
        <v>5110032047</v>
      </c>
      <c r="C1718" s="466" t="s">
        <v>485</v>
      </c>
      <c r="D1718" s="517">
        <v>1345.5</v>
      </c>
      <c r="E1718" s="513"/>
    </row>
    <row r="1719" spans="2:5" x14ac:dyDescent="0.2">
      <c r="B1719" s="456">
        <v>5110032048</v>
      </c>
      <c r="C1719" s="466" t="s">
        <v>485</v>
      </c>
      <c r="D1719" s="517">
        <v>0</v>
      </c>
      <c r="E1719" s="513"/>
    </row>
    <row r="1720" spans="2:5" x14ac:dyDescent="0.2">
      <c r="B1720" s="458">
        <v>5110033001</v>
      </c>
      <c r="C1720" s="465" t="s">
        <v>486</v>
      </c>
      <c r="D1720" s="515">
        <v>0</v>
      </c>
      <c r="E1720" s="513"/>
    </row>
    <row r="1721" spans="2:5" x14ac:dyDescent="0.2">
      <c r="B1721" s="458">
        <v>5110033002</v>
      </c>
      <c r="C1721" s="465" t="s">
        <v>486</v>
      </c>
      <c r="D1721" s="515">
        <v>0</v>
      </c>
      <c r="E1721" s="513"/>
    </row>
    <row r="1722" spans="2:5" x14ac:dyDescent="0.2">
      <c r="B1722" s="458">
        <v>5110033003</v>
      </c>
      <c r="C1722" s="465" t="s">
        <v>486</v>
      </c>
      <c r="D1722" s="515">
        <v>0</v>
      </c>
      <c r="E1722" s="513"/>
    </row>
    <row r="1723" spans="2:5" x14ac:dyDescent="0.2">
      <c r="B1723" s="458">
        <v>5110033004</v>
      </c>
      <c r="C1723" s="465" t="s">
        <v>486</v>
      </c>
      <c r="D1723" s="515">
        <v>0</v>
      </c>
      <c r="E1723" s="513"/>
    </row>
    <row r="1724" spans="2:5" x14ac:dyDescent="0.2">
      <c r="B1724" s="458">
        <v>5110033005</v>
      </c>
      <c r="C1724" s="465" t="s">
        <v>486</v>
      </c>
      <c r="D1724" s="515">
        <v>0</v>
      </c>
      <c r="E1724" s="513"/>
    </row>
    <row r="1725" spans="2:5" x14ac:dyDescent="0.2">
      <c r="B1725" s="458">
        <v>5110033006</v>
      </c>
      <c r="C1725" s="465" t="s">
        <v>486</v>
      </c>
      <c r="D1725" s="515">
        <v>0</v>
      </c>
      <c r="E1725" s="513"/>
    </row>
    <row r="1726" spans="2:5" x14ac:dyDescent="0.2">
      <c r="B1726" s="458">
        <v>5110033007</v>
      </c>
      <c r="C1726" s="465" t="s">
        <v>486</v>
      </c>
      <c r="D1726" s="515">
        <v>0</v>
      </c>
      <c r="E1726" s="513"/>
    </row>
    <row r="1727" spans="2:5" x14ac:dyDescent="0.2">
      <c r="B1727" s="458">
        <v>5110033008</v>
      </c>
      <c r="C1727" s="465" t="s">
        <v>486</v>
      </c>
      <c r="D1727" s="515">
        <v>0</v>
      </c>
      <c r="E1727" s="513"/>
    </row>
    <row r="1728" spans="2:5" x14ac:dyDescent="0.2">
      <c r="B1728" s="458">
        <v>5110033009</v>
      </c>
      <c r="C1728" s="465" t="s">
        <v>486</v>
      </c>
      <c r="D1728" s="515">
        <v>0</v>
      </c>
      <c r="E1728" s="513"/>
    </row>
    <row r="1729" spans="2:5" x14ac:dyDescent="0.2">
      <c r="B1729" s="458">
        <v>5110033010</v>
      </c>
      <c r="C1729" s="465" t="s">
        <v>486</v>
      </c>
      <c r="D1729" s="515">
        <v>0</v>
      </c>
      <c r="E1729" s="513"/>
    </row>
    <row r="1730" spans="2:5" x14ac:dyDescent="0.2">
      <c r="B1730" s="458">
        <v>5110033011</v>
      </c>
      <c r="C1730" s="465" t="s">
        <v>486</v>
      </c>
      <c r="D1730" s="515">
        <v>0</v>
      </c>
      <c r="E1730" s="513"/>
    </row>
    <row r="1731" spans="2:5" x14ac:dyDescent="0.2">
      <c r="B1731" s="458">
        <v>5110041001</v>
      </c>
      <c r="C1731" s="465" t="s">
        <v>487</v>
      </c>
      <c r="D1731" s="515">
        <v>0</v>
      </c>
      <c r="E1731" s="513"/>
    </row>
    <row r="1732" spans="2:5" x14ac:dyDescent="0.2">
      <c r="B1732" s="458">
        <v>5110041002</v>
      </c>
      <c r="C1732" s="465" t="s">
        <v>487</v>
      </c>
      <c r="D1732" s="515">
        <v>0</v>
      </c>
      <c r="E1732" s="513"/>
    </row>
    <row r="1733" spans="2:5" x14ac:dyDescent="0.2">
      <c r="B1733" s="458">
        <v>5110041003</v>
      </c>
      <c r="C1733" s="465" t="s">
        <v>488</v>
      </c>
      <c r="D1733" s="515">
        <v>0</v>
      </c>
      <c r="E1733" s="513"/>
    </row>
    <row r="1734" spans="2:5" x14ac:dyDescent="0.2">
      <c r="B1734" s="458">
        <v>5110041004</v>
      </c>
      <c r="C1734" s="465" t="s">
        <v>489</v>
      </c>
      <c r="D1734" s="515">
        <v>0</v>
      </c>
      <c r="E1734" s="513"/>
    </row>
    <row r="1735" spans="2:5" x14ac:dyDescent="0.2">
      <c r="B1735" s="458">
        <v>5110042001</v>
      </c>
      <c r="C1735" s="465" t="s">
        <v>490</v>
      </c>
      <c r="D1735" s="515">
        <v>0</v>
      </c>
      <c r="E1735" s="513"/>
    </row>
    <row r="1736" spans="2:5" x14ac:dyDescent="0.2">
      <c r="B1736" s="458">
        <v>5110042002</v>
      </c>
      <c r="C1736" s="465" t="s">
        <v>491</v>
      </c>
      <c r="D1736" s="515">
        <v>0</v>
      </c>
      <c r="E1736" s="513"/>
    </row>
    <row r="1737" spans="2:5" x14ac:dyDescent="0.2">
      <c r="B1737" s="458">
        <v>5110042003</v>
      </c>
      <c r="C1737" s="465" t="s">
        <v>492</v>
      </c>
      <c r="D1737" s="515">
        <v>0</v>
      </c>
      <c r="E1737" s="513"/>
    </row>
    <row r="1738" spans="2:5" x14ac:dyDescent="0.2">
      <c r="B1738" s="458">
        <v>5110043001</v>
      </c>
      <c r="C1738" s="465" t="s">
        <v>493</v>
      </c>
      <c r="D1738" s="515">
        <v>0</v>
      </c>
      <c r="E1738" s="513"/>
    </row>
    <row r="1739" spans="2:5" x14ac:dyDescent="0.2">
      <c r="B1739" s="458">
        <v>5110043002</v>
      </c>
      <c r="C1739" s="465" t="s">
        <v>494</v>
      </c>
      <c r="D1739" s="515">
        <v>0</v>
      </c>
      <c r="E1739" s="513"/>
    </row>
    <row r="1740" spans="2:5" x14ac:dyDescent="0.2">
      <c r="B1740" s="458">
        <v>5110044001</v>
      </c>
      <c r="C1740" s="465" t="s">
        <v>495</v>
      </c>
      <c r="D1740" s="515">
        <v>0</v>
      </c>
      <c r="E1740" s="513"/>
    </row>
    <row r="1741" spans="2:5" x14ac:dyDescent="0.2">
      <c r="B1741" s="458">
        <v>5110044002</v>
      </c>
      <c r="C1741" s="465" t="s">
        <v>495</v>
      </c>
      <c r="D1741" s="515">
        <v>0</v>
      </c>
      <c r="E1741" s="513"/>
    </row>
    <row r="1742" spans="2:5" x14ac:dyDescent="0.2">
      <c r="B1742" s="458">
        <v>5110044003</v>
      </c>
      <c r="C1742" s="465" t="s">
        <v>495</v>
      </c>
      <c r="D1742" s="515">
        <v>0</v>
      </c>
      <c r="E1742" s="513"/>
    </row>
    <row r="1743" spans="2:5" x14ac:dyDescent="0.2">
      <c r="B1743" s="458">
        <v>5110051001</v>
      </c>
      <c r="C1743" s="465" t="s">
        <v>496</v>
      </c>
      <c r="D1743" s="515">
        <v>0</v>
      </c>
      <c r="E1743" s="513"/>
    </row>
    <row r="1744" spans="2:5" x14ac:dyDescent="0.2">
      <c r="B1744" s="458">
        <v>5110051002</v>
      </c>
      <c r="C1744" s="465" t="s">
        <v>496</v>
      </c>
      <c r="D1744" s="515">
        <v>0</v>
      </c>
      <c r="E1744" s="513"/>
    </row>
    <row r="1745" spans="2:5" x14ac:dyDescent="0.2">
      <c r="B1745" s="458">
        <v>5110051003</v>
      </c>
      <c r="C1745" s="465" t="s">
        <v>496</v>
      </c>
      <c r="D1745" s="515">
        <v>0</v>
      </c>
      <c r="E1745" s="513"/>
    </row>
    <row r="1746" spans="2:5" x14ac:dyDescent="0.2">
      <c r="B1746" s="458">
        <v>5110051004</v>
      </c>
      <c r="C1746" s="465" t="s">
        <v>496</v>
      </c>
      <c r="D1746" s="515">
        <v>0</v>
      </c>
      <c r="E1746" s="513"/>
    </row>
    <row r="1747" spans="2:5" x14ac:dyDescent="0.2">
      <c r="B1747" s="458">
        <v>5110051005</v>
      </c>
      <c r="C1747" s="465" t="s">
        <v>496</v>
      </c>
      <c r="D1747" s="515">
        <v>0</v>
      </c>
      <c r="E1747" s="513"/>
    </row>
    <row r="1748" spans="2:5" x14ac:dyDescent="0.2">
      <c r="B1748" s="458">
        <v>5110051006</v>
      </c>
      <c r="C1748" s="465" t="s">
        <v>496</v>
      </c>
      <c r="D1748" s="515">
        <v>0</v>
      </c>
      <c r="E1748" s="513"/>
    </row>
    <row r="1749" spans="2:5" x14ac:dyDescent="0.2">
      <c r="B1749" s="458">
        <v>5110051007</v>
      </c>
      <c r="C1749" s="465" t="s">
        <v>496</v>
      </c>
      <c r="D1749" s="515">
        <v>0</v>
      </c>
      <c r="E1749" s="513"/>
    </row>
    <row r="1750" spans="2:5" x14ac:dyDescent="0.2">
      <c r="B1750" s="458">
        <v>5110051008</v>
      </c>
      <c r="C1750" s="465" t="s">
        <v>496</v>
      </c>
      <c r="D1750" s="515">
        <v>0</v>
      </c>
      <c r="E1750" s="513"/>
    </row>
    <row r="1751" spans="2:5" x14ac:dyDescent="0.2">
      <c r="B1751" s="458">
        <v>5110051009</v>
      </c>
      <c r="C1751" s="465" t="s">
        <v>496</v>
      </c>
      <c r="D1751" s="515">
        <v>0</v>
      </c>
      <c r="E1751" s="513"/>
    </row>
    <row r="1752" spans="2:5" x14ac:dyDescent="0.2">
      <c r="B1752" s="458">
        <v>5110051010</v>
      </c>
      <c r="C1752" s="465" t="s">
        <v>496</v>
      </c>
      <c r="D1752" s="515">
        <v>0</v>
      </c>
      <c r="E1752" s="513"/>
    </row>
    <row r="1753" spans="2:5" x14ac:dyDescent="0.2">
      <c r="B1753" s="458">
        <v>5110051011</v>
      </c>
      <c r="C1753" s="465" t="s">
        <v>496</v>
      </c>
      <c r="D1753" s="515">
        <v>0</v>
      </c>
      <c r="E1753" s="513"/>
    </row>
    <row r="1754" spans="2:5" x14ac:dyDescent="0.2">
      <c r="B1754" s="458">
        <v>5110051012</v>
      </c>
      <c r="C1754" s="465" t="s">
        <v>496</v>
      </c>
      <c r="D1754" s="515">
        <v>0</v>
      </c>
      <c r="E1754" s="513"/>
    </row>
    <row r="1755" spans="2:5" x14ac:dyDescent="0.2">
      <c r="B1755" s="458">
        <v>5110051013</v>
      </c>
      <c r="C1755" s="465" t="s">
        <v>496</v>
      </c>
      <c r="D1755" s="515">
        <v>0</v>
      </c>
      <c r="E1755" s="513"/>
    </row>
    <row r="1756" spans="2:5" x14ac:dyDescent="0.2">
      <c r="B1756" s="458">
        <v>5110051014</v>
      </c>
      <c r="C1756" s="465" t="s">
        <v>496</v>
      </c>
      <c r="D1756" s="515">
        <v>0</v>
      </c>
      <c r="E1756" s="513"/>
    </row>
    <row r="1757" spans="2:5" x14ac:dyDescent="0.2">
      <c r="B1757" s="458">
        <v>5110051015</v>
      </c>
      <c r="C1757" s="465" t="s">
        <v>496</v>
      </c>
      <c r="D1757" s="515">
        <v>0</v>
      </c>
      <c r="E1757" s="513"/>
    </row>
    <row r="1758" spans="2:5" x14ac:dyDescent="0.2">
      <c r="B1758" s="458">
        <v>5110051016</v>
      </c>
      <c r="C1758" s="465" t="s">
        <v>496</v>
      </c>
      <c r="D1758" s="515">
        <v>0</v>
      </c>
      <c r="E1758" s="513"/>
    </row>
    <row r="1759" spans="2:5" x14ac:dyDescent="0.2">
      <c r="B1759" s="458">
        <v>5110051017</v>
      </c>
      <c r="C1759" s="465" t="s">
        <v>496</v>
      </c>
      <c r="D1759" s="515">
        <v>0</v>
      </c>
      <c r="E1759" s="513"/>
    </row>
    <row r="1760" spans="2:5" x14ac:dyDescent="0.2">
      <c r="B1760" s="458">
        <v>5110051018</v>
      </c>
      <c r="C1760" s="465" t="s">
        <v>496</v>
      </c>
      <c r="D1760" s="515">
        <v>0</v>
      </c>
      <c r="E1760" s="513"/>
    </row>
    <row r="1761" spans="2:5" x14ac:dyDescent="0.2">
      <c r="B1761" s="458">
        <v>5110051019</v>
      </c>
      <c r="C1761" s="465" t="s">
        <v>496</v>
      </c>
      <c r="D1761" s="515">
        <v>0</v>
      </c>
      <c r="E1761" s="513"/>
    </row>
    <row r="1762" spans="2:5" x14ac:dyDescent="0.2">
      <c r="B1762" s="458">
        <v>5110051020</v>
      </c>
      <c r="C1762" s="465" t="s">
        <v>496</v>
      </c>
      <c r="D1762" s="515">
        <v>0</v>
      </c>
      <c r="E1762" s="513"/>
    </row>
    <row r="1763" spans="2:5" x14ac:dyDescent="0.2">
      <c r="B1763" s="458">
        <v>5110051021</v>
      </c>
      <c r="C1763" s="465" t="s">
        <v>496</v>
      </c>
      <c r="D1763" s="515">
        <v>0</v>
      </c>
      <c r="E1763" s="513"/>
    </row>
    <row r="1764" spans="2:5" x14ac:dyDescent="0.2">
      <c r="B1764" s="458">
        <v>5110051022</v>
      </c>
      <c r="C1764" s="465" t="s">
        <v>496</v>
      </c>
      <c r="D1764" s="515">
        <v>0</v>
      </c>
      <c r="E1764" s="513"/>
    </row>
    <row r="1765" spans="2:5" x14ac:dyDescent="0.2">
      <c r="B1765" s="456">
        <v>5110051023</v>
      </c>
      <c r="C1765" s="466" t="s">
        <v>496</v>
      </c>
      <c r="D1765" s="517">
        <v>3224.14</v>
      </c>
      <c r="E1765" s="513"/>
    </row>
    <row r="1766" spans="2:5" x14ac:dyDescent="0.2">
      <c r="B1766" s="456">
        <v>5110051024</v>
      </c>
      <c r="C1766" s="466" t="s">
        <v>496</v>
      </c>
      <c r="D1766" s="517">
        <v>3224.14</v>
      </c>
      <c r="E1766" s="513"/>
    </row>
    <row r="1767" spans="2:5" x14ac:dyDescent="0.2">
      <c r="B1767" s="456">
        <v>5110051025</v>
      </c>
      <c r="C1767" s="466" t="s">
        <v>496</v>
      </c>
      <c r="D1767" s="517">
        <v>3224.14</v>
      </c>
      <c r="E1767" s="513"/>
    </row>
    <row r="1768" spans="2:5" x14ac:dyDescent="0.2">
      <c r="B1768" s="456">
        <v>5110051026</v>
      </c>
      <c r="C1768" s="466" t="s">
        <v>496</v>
      </c>
      <c r="D1768" s="517">
        <v>3224.14</v>
      </c>
      <c r="E1768" s="513"/>
    </row>
    <row r="1769" spans="2:5" x14ac:dyDescent="0.2">
      <c r="B1769" s="456">
        <v>5110051027</v>
      </c>
      <c r="C1769" s="466" t="s">
        <v>496</v>
      </c>
      <c r="D1769" s="517">
        <v>3224.14</v>
      </c>
      <c r="E1769" s="513"/>
    </row>
    <row r="1770" spans="2:5" x14ac:dyDescent="0.2">
      <c r="B1770" s="456">
        <v>5110051028</v>
      </c>
      <c r="C1770" s="466" t="s">
        <v>496</v>
      </c>
      <c r="D1770" s="517">
        <v>3224.14</v>
      </c>
      <c r="E1770" s="513"/>
    </row>
    <row r="1771" spans="2:5" x14ac:dyDescent="0.2">
      <c r="B1771" s="456">
        <v>5110051029</v>
      </c>
      <c r="C1771" s="466" t="s">
        <v>496</v>
      </c>
      <c r="D1771" s="517">
        <v>3224.14</v>
      </c>
      <c r="E1771" s="513"/>
    </row>
    <row r="1772" spans="2:5" x14ac:dyDescent="0.2">
      <c r="B1772" s="456">
        <v>5110051030</v>
      </c>
      <c r="C1772" s="466" t="s">
        <v>496</v>
      </c>
      <c r="D1772" s="517">
        <v>3224.14</v>
      </c>
      <c r="E1772" s="513"/>
    </row>
    <row r="1773" spans="2:5" x14ac:dyDescent="0.2">
      <c r="B1773" s="456">
        <v>5110051031</v>
      </c>
      <c r="C1773" s="466" t="s">
        <v>496</v>
      </c>
      <c r="D1773" s="517">
        <v>3224.14</v>
      </c>
      <c r="E1773" s="513"/>
    </row>
    <row r="1774" spans="2:5" x14ac:dyDescent="0.2">
      <c r="B1774" s="456">
        <v>5110051032</v>
      </c>
      <c r="C1774" s="466" t="s">
        <v>496</v>
      </c>
      <c r="D1774" s="517">
        <v>3224.14</v>
      </c>
      <c r="E1774" s="513"/>
    </row>
    <row r="1775" spans="2:5" x14ac:dyDescent="0.2">
      <c r="B1775" s="456">
        <v>5110051033</v>
      </c>
      <c r="C1775" s="466" t="s">
        <v>496</v>
      </c>
      <c r="D1775" s="517">
        <v>2418.09</v>
      </c>
      <c r="E1775" s="513"/>
    </row>
    <row r="1776" spans="2:5" x14ac:dyDescent="0.2">
      <c r="B1776" s="456">
        <v>5110051034</v>
      </c>
      <c r="C1776" s="466" t="s">
        <v>496</v>
      </c>
      <c r="D1776" s="517">
        <v>2418.09</v>
      </c>
      <c r="E1776" s="513"/>
    </row>
    <row r="1777" spans="2:5" x14ac:dyDescent="0.2">
      <c r="B1777" s="456">
        <v>5110051035</v>
      </c>
      <c r="C1777" s="466" t="s">
        <v>496</v>
      </c>
      <c r="D1777" s="517">
        <v>2418.09</v>
      </c>
      <c r="E1777" s="513"/>
    </row>
    <row r="1778" spans="2:5" x14ac:dyDescent="0.2">
      <c r="B1778" s="456">
        <v>5110051036</v>
      </c>
      <c r="C1778" s="466" t="s">
        <v>496</v>
      </c>
      <c r="D1778" s="517">
        <v>2418.09</v>
      </c>
      <c r="E1778" s="513"/>
    </row>
    <row r="1779" spans="2:5" x14ac:dyDescent="0.2">
      <c r="B1779" s="456">
        <v>5110051037</v>
      </c>
      <c r="C1779" s="466" t="s">
        <v>496</v>
      </c>
      <c r="D1779" s="517">
        <v>2418.09</v>
      </c>
      <c r="E1779" s="513"/>
    </row>
    <row r="1780" spans="2:5" x14ac:dyDescent="0.2">
      <c r="B1780" s="456">
        <v>5110051038</v>
      </c>
      <c r="C1780" s="466" t="s">
        <v>496</v>
      </c>
      <c r="D1780" s="517">
        <v>2418.09</v>
      </c>
      <c r="E1780" s="513"/>
    </row>
    <row r="1781" spans="2:5" x14ac:dyDescent="0.2">
      <c r="B1781" s="456">
        <v>5110051039</v>
      </c>
      <c r="C1781" s="466" t="s">
        <v>496</v>
      </c>
      <c r="D1781" s="517">
        <v>2418.09</v>
      </c>
      <c r="E1781" s="513"/>
    </row>
    <row r="1782" spans="2:5" x14ac:dyDescent="0.2">
      <c r="B1782" s="456">
        <v>5110051040</v>
      </c>
      <c r="C1782" s="466" t="s">
        <v>496</v>
      </c>
      <c r="D1782" s="517">
        <v>2418.09</v>
      </c>
      <c r="E1782" s="513"/>
    </row>
    <row r="1783" spans="2:5" x14ac:dyDescent="0.2">
      <c r="B1783" s="456">
        <v>5110051041</v>
      </c>
      <c r="C1783" s="466" t="s">
        <v>496</v>
      </c>
      <c r="D1783" s="517">
        <v>2418.09</v>
      </c>
      <c r="E1783" s="513"/>
    </row>
    <row r="1784" spans="2:5" x14ac:dyDescent="0.2">
      <c r="B1784" s="456">
        <v>5110051042</v>
      </c>
      <c r="C1784" s="466" t="s">
        <v>496</v>
      </c>
      <c r="D1784" s="517">
        <v>2418.09</v>
      </c>
      <c r="E1784" s="513"/>
    </row>
    <row r="1785" spans="2:5" x14ac:dyDescent="0.2">
      <c r="B1785" s="456">
        <v>5110051043</v>
      </c>
      <c r="C1785" s="466" t="s">
        <v>496</v>
      </c>
      <c r="D1785" s="517">
        <v>2418.09</v>
      </c>
      <c r="E1785" s="513"/>
    </row>
    <row r="1786" spans="2:5" x14ac:dyDescent="0.2">
      <c r="B1786" s="456">
        <v>5110051044</v>
      </c>
      <c r="C1786" s="466" t="s">
        <v>496</v>
      </c>
      <c r="D1786" s="517">
        <v>2418.09</v>
      </c>
      <c r="E1786" s="513"/>
    </row>
    <row r="1787" spans="2:5" x14ac:dyDescent="0.2">
      <c r="B1787" s="456">
        <v>5110051045</v>
      </c>
      <c r="C1787" s="466" t="s">
        <v>496</v>
      </c>
      <c r="D1787" s="517">
        <v>2418.09</v>
      </c>
      <c r="E1787" s="513"/>
    </row>
    <row r="1788" spans="2:5" x14ac:dyDescent="0.2">
      <c r="B1788" s="456">
        <v>5110051046</v>
      </c>
      <c r="C1788" s="466" t="s">
        <v>496</v>
      </c>
      <c r="D1788" s="517">
        <v>2418.09</v>
      </c>
      <c r="E1788" s="513"/>
    </row>
    <row r="1789" spans="2:5" x14ac:dyDescent="0.2">
      <c r="B1789" s="456">
        <v>5110051047</v>
      </c>
      <c r="C1789" s="466" t="s">
        <v>496</v>
      </c>
      <c r="D1789" s="517">
        <v>2418.09</v>
      </c>
      <c r="E1789" s="513"/>
    </row>
    <row r="1790" spans="2:5" x14ac:dyDescent="0.2">
      <c r="B1790" s="456">
        <v>5110051048</v>
      </c>
      <c r="C1790" s="466" t="s">
        <v>496</v>
      </c>
      <c r="D1790" s="517">
        <v>2418.09</v>
      </c>
      <c r="E1790" s="513"/>
    </row>
    <row r="1791" spans="2:5" x14ac:dyDescent="0.2">
      <c r="B1791" s="456">
        <v>5110051049</v>
      </c>
      <c r="C1791" s="466" t="s">
        <v>496</v>
      </c>
      <c r="D1791" s="517">
        <v>2418.09</v>
      </c>
      <c r="E1791" s="513"/>
    </row>
    <row r="1792" spans="2:5" x14ac:dyDescent="0.2">
      <c r="B1792" s="456">
        <v>5110051050</v>
      </c>
      <c r="C1792" s="466" t="s">
        <v>496</v>
      </c>
      <c r="D1792" s="517">
        <v>2418.09</v>
      </c>
      <c r="E1792" s="513"/>
    </row>
    <row r="1793" spans="2:5" x14ac:dyDescent="0.2">
      <c r="B1793" s="456">
        <v>5110051051</v>
      </c>
      <c r="C1793" s="466" t="s">
        <v>496</v>
      </c>
      <c r="D1793" s="517">
        <v>2418.09</v>
      </c>
      <c r="E1793" s="513"/>
    </row>
    <row r="1794" spans="2:5" x14ac:dyDescent="0.2">
      <c r="B1794" s="456">
        <v>5110051052</v>
      </c>
      <c r="C1794" s="466" t="s">
        <v>496</v>
      </c>
      <c r="D1794" s="517">
        <v>2418.09</v>
      </c>
      <c r="E1794" s="513"/>
    </row>
    <row r="1795" spans="2:5" x14ac:dyDescent="0.2">
      <c r="B1795" s="456">
        <v>5110051053</v>
      </c>
      <c r="C1795" s="466" t="s">
        <v>496</v>
      </c>
      <c r="D1795" s="517">
        <v>2418.09</v>
      </c>
      <c r="E1795" s="513"/>
    </row>
    <row r="1796" spans="2:5" x14ac:dyDescent="0.2">
      <c r="B1796" s="456">
        <v>5110051054</v>
      </c>
      <c r="C1796" s="466" t="s">
        <v>496</v>
      </c>
      <c r="D1796" s="517">
        <v>2418.09</v>
      </c>
      <c r="E1796" s="513"/>
    </row>
    <row r="1797" spans="2:5" x14ac:dyDescent="0.2">
      <c r="B1797" s="456">
        <v>5110051055</v>
      </c>
      <c r="C1797" s="466" t="s">
        <v>496</v>
      </c>
      <c r="D1797" s="517">
        <v>2418.09</v>
      </c>
      <c r="E1797" s="513"/>
    </row>
    <row r="1798" spans="2:5" x14ac:dyDescent="0.2">
      <c r="B1798" s="458">
        <v>5110052001</v>
      </c>
      <c r="C1798" s="465" t="s">
        <v>497</v>
      </c>
      <c r="D1798" s="515">
        <v>0</v>
      </c>
      <c r="E1798" s="513"/>
    </row>
    <row r="1799" spans="2:5" x14ac:dyDescent="0.2">
      <c r="B1799" s="458">
        <v>5110052002</v>
      </c>
      <c r="C1799" s="465" t="s">
        <v>497</v>
      </c>
      <c r="D1799" s="515">
        <v>0</v>
      </c>
      <c r="E1799" s="513"/>
    </row>
    <row r="1800" spans="2:5" x14ac:dyDescent="0.2">
      <c r="B1800" s="458">
        <v>5110052003</v>
      </c>
      <c r="C1800" s="465" t="s">
        <v>497</v>
      </c>
      <c r="D1800" s="515">
        <v>0</v>
      </c>
      <c r="E1800" s="513"/>
    </row>
    <row r="1801" spans="2:5" x14ac:dyDescent="0.2">
      <c r="B1801" s="458">
        <v>5110052004</v>
      </c>
      <c r="C1801" s="465" t="s">
        <v>497</v>
      </c>
      <c r="D1801" s="515">
        <v>0</v>
      </c>
      <c r="E1801" s="513"/>
    </row>
    <row r="1802" spans="2:5" x14ac:dyDescent="0.2">
      <c r="B1802" s="458">
        <v>5110052005</v>
      </c>
      <c r="C1802" s="465" t="s">
        <v>497</v>
      </c>
      <c r="D1802" s="515">
        <v>0</v>
      </c>
      <c r="E1802" s="513"/>
    </row>
    <row r="1803" spans="2:5" x14ac:dyDescent="0.2">
      <c r="B1803" s="458">
        <v>5110052006</v>
      </c>
      <c r="C1803" s="465" t="s">
        <v>497</v>
      </c>
      <c r="D1803" s="515">
        <v>0</v>
      </c>
      <c r="E1803" s="513"/>
    </row>
    <row r="1804" spans="2:5" x14ac:dyDescent="0.2">
      <c r="B1804" s="458">
        <v>5110052007</v>
      </c>
      <c r="C1804" s="465" t="s">
        <v>497</v>
      </c>
      <c r="D1804" s="515">
        <v>0</v>
      </c>
      <c r="E1804" s="513"/>
    </row>
    <row r="1805" spans="2:5" x14ac:dyDescent="0.2">
      <c r="B1805" s="458">
        <v>5110052008</v>
      </c>
      <c r="C1805" s="465" t="s">
        <v>497</v>
      </c>
      <c r="D1805" s="515">
        <v>0</v>
      </c>
      <c r="E1805" s="513"/>
    </row>
    <row r="1806" spans="2:5" x14ac:dyDescent="0.2">
      <c r="B1806" s="458">
        <v>5110052009</v>
      </c>
      <c r="C1806" s="465" t="s">
        <v>497</v>
      </c>
      <c r="D1806" s="515">
        <v>0</v>
      </c>
      <c r="E1806" s="513"/>
    </row>
    <row r="1807" spans="2:5" x14ac:dyDescent="0.2">
      <c r="B1807" s="458">
        <v>5110052010</v>
      </c>
      <c r="C1807" s="465" t="s">
        <v>497</v>
      </c>
      <c r="D1807" s="515">
        <v>0</v>
      </c>
      <c r="E1807" s="513"/>
    </row>
    <row r="1808" spans="2:5" x14ac:dyDescent="0.2">
      <c r="B1808" s="458">
        <v>5110061001</v>
      </c>
      <c r="C1808" s="465" t="s">
        <v>498</v>
      </c>
      <c r="D1808" s="515">
        <v>0</v>
      </c>
      <c r="E1808" s="513"/>
    </row>
    <row r="1809" spans="2:5" x14ac:dyDescent="0.2">
      <c r="B1809" s="458">
        <v>5110061002</v>
      </c>
      <c r="C1809" s="465" t="s">
        <v>498</v>
      </c>
      <c r="D1809" s="515">
        <v>0</v>
      </c>
      <c r="E1809" s="513"/>
    </row>
    <row r="1810" spans="2:5" x14ac:dyDescent="0.2">
      <c r="B1810" s="458">
        <v>5110061003</v>
      </c>
      <c r="C1810" s="465" t="s">
        <v>498</v>
      </c>
      <c r="D1810" s="515">
        <v>0</v>
      </c>
      <c r="E1810" s="513"/>
    </row>
    <row r="1811" spans="2:5" x14ac:dyDescent="0.2">
      <c r="B1811" s="458">
        <v>5110061004</v>
      </c>
      <c r="C1811" s="465" t="s">
        <v>498</v>
      </c>
      <c r="D1811" s="515">
        <v>0</v>
      </c>
      <c r="E1811" s="513"/>
    </row>
    <row r="1812" spans="2:5" x14ac:dyDescent="0.2">
      <c r="B1812" s="458">
        <v>5110061005</v>
      </c>
      <c r="C1812" s="465" t="s">
        <v>498</v>
      </c>
      <c r="D1812" s="515">
        <v>0</v>
      </c>
      <c r="E1812" s="513"/>
    </row>
    <row r="1813" spans="2:5" x14ac:dyDescent="0.2">
      <c r="B1813" s="458">
        <v>5110061006</v>
      </c>
      <c r="C1813" s="465" t="s">
        <v>498</v>
      </c>
      <c r="D1813" s="515">
        <v>0</v>
      </c>
      <c r="E1813" s="513"/>
    </row>
    <row r="1814" spans="2:5" x14ac:dyDescent="0.2">
      <c r="B1814" s="458">
        <v>5110061007</v>
      </c>
      <c r="C1814" s="465" t="s">
        <v>498</v>
      </c>
      <c r="D1814" s="515">
        <v>0</v>
      </c>
      <c r="E1814" s="513"/>
    </row>
    <row r="1815" spans="2:5" x14ac:dyDescent="0.2">
      <c r="B1815" s="458">
        <v>5110061008</v>
      </c>
      <c r="C1815" s="465" t="s">
        <v>498</v>
      </c>
      <c r="D1815" s="515">
        <v>0</v>
      </c>
      <c r="E1815" s="513"/>
    </row>
    <row r="1816" spans="2:5" x14ac:dyDescent="0.2">
      <c r="B1816" s="458">
        <v>5110062001</v>
      </c>
      <c r="C1816" s="465" t="s">
        <v>499</v>
      </c>
      <c r="D1816" s="515">
        <v>0</v>
      </c>
      <c r="E1816" s="513"/>
    </row>
    <row r="1817" spans="2:5" x14ac:dyDescent="0.2">
      <c r="B1817" s="458">
        <v>5110062002</v>
      </c>
      <c r="C1817" s="465" t="s">
        <v>499</v>
      </c>
      <c r="D1817" s="515">
        <v>0</v>
      </c>
      <c r="E1817" s="513"/>
    </row>
    <row r="1818" spans="2:5" x14ac:dyDescent="0.2">
      <c r="B1818" s="458">
        <v>5110062003</v>
      </c>
      <c r="C1818" s="465" t="s">
        <v>499</v>
      </c>
      <c r="D1818" s="515">
        <v>0</v>
      </c>
      <c r="E1818" s="513"/>
    </row>
    <row r="1819" spans="2:5" x14ac:dyDescent="0.2">
      <c r="B1819" s="458">
        <v>5110062004</v>
      </c>
      <c r="C1819" s="465" t="s">
        <v>499</v>
      </c>
      <c r="D1819" s="515">
        <v>0</v>
      </c>
      <c r="E1819" s="513"/>
    </row>
    <row r="1820" spans="2:5" x14ac:dyDescent="0.2">
      <c r="B1820" s="458">
        <v>5110062005</v>
      </c>
      <c r="C1820" s="465" t="s">
        <v>499</v>
      </c>
      <c r="D1820" s="515">
        <v>0</v>
      </c>
      <c r="E1820" s="513"/>
    </row>
    <row r="1821" spans="2:5" x14ac:dyDescent="0.2">
      <c r="B1821" s="458">
        <v>5110062006</v>
      </c>
      <c r="C1821" s="465" t="s">
        <v>499</v>
      </c>
      <c r="D1821" s="515">
        <v>0</v>
      </c>
      <c r="E1821" s="513"/>
    </row>
    <row r="1822" spans="2:5" x14ac:dyDescent="0.2">
      <c r="B1822" s="458">
        <v>5110062007</v>
      </c>
      <c r="C1822" s="465" t="s">
        <v>499</v>
      </c>
      <c r="D1822" s="515">
        <v>0</v>
      </c>
      <c r="E1822" s="513"/>
    </row>
    <row r="1823" spans="2:5" x14ac:dyDescent="0.2">
      <c r="B1823" s="458">
        <v>5110062008</v>
      </c>
      <c r="C1823" s="465" t="s">
        <v>499</v>
      </c>
      <c r="D1823" s="515">
        <v>0</v>
      </c>
      <c r="E1823" s="513"/>
    </row>
    <row r="1824" spans="2:5" x14ac:dyDescent="0.2">
      <c r="B1824" s="458">
        <v>5110062009</v>
      </c>
      <c r="C1824" s="465" t="s">
        <v>499</v>
      </c>
      <c r="D1824" s="515">
        <v>0</v>
      </c>
      <c r="E1824" s="513"/>
    </row>
    <row r="1825" spans="2:5" x14ac:dyDescent="0.2">
      <c r="B1825" s="458">
        <v>5110062010</v>
      </c>
      <c r="C1825" s="465" t="s">
        <v>499</v>
      </c>
      <c r="D1825" s="515">
        <v>0</v>
      </c>
      <c r="E1825" s="513"/>
    </row>
    <row r="1826" spans="2:5" x14ac:dyDescent="0.2">
      <c r="B1826" s="458">
        <v>5110062011</v>
      </c>
      <c r="C1826" s="465" t="s">
        <v>499</v>
      </c>
      <c r="D1826" s="515">
        <v>0</v>
      </c>
      <c r="E1826" s="513"/>
    </row>
    <row r="1827" spans="2:5" x14ac:dyDescent="0.2">
      <c r="B1827" s="458">
        <v>5110062012</v>
      </c>
      <c r="C1827" s="465" t="s">
        <v>499</v>
      </c>
      <c r="D1827" s="515">
        <v>0</v>
      </c>
      <c r="E1827" s="513"/>
    </row>
    <row r="1828" spans="2:5" x14ac:dyDescent="0.2">
      <c r="B1828" s="458">
        <v>5110062013</v>
      </c>
      <c r="C1828" s="465" t="s">
        <v>499</v>
      </c>
      <c r="D1828" s="515">
        <v>0</v>
      </c>
      <c r="E1828" s="513"/>
    </row>
    <row r="1829" spans="2:5" x14ac:dyDescent="0.2">
      <c r="B1829" s="458">
        <v>5110062014</v>
      </c>
      <c r="C1829" s="465" t="s">
        <v>499</v>
      </c>
      <c r="D1829" s="515">
        <v>0</v>
      </c>
      <c r="E1829" s="513"/>
    </row>
    <row r="1830" spans="2:5" x14ac:dyDescent="0.2">
      <c r="B1830" s="458">
        <v>5110062015</v>
      </c>
      <c r="C1830" s="465" t="s">
        <v>499</v>
      </c>
      <c r="D1830" s="515">
        <v>0</v>
      </c>
      <c r="E1830" s="513"/>
    </row>
    <row r="1831" spans="2:5" x14ac:dyDescent="0.2">
      <c r="B1831" s="458">
        <v>5110062016</v>
      </c>
      <c r="C1831" s="465" t="s">
        <v>499</v>
      </c>
      <c r="D1831" s="515">
        <v>0</v>
      </c>
      <c r="E1831" s="513"/>
    </row>
    <row r="1832" spans="2:5" x14ac:dyDescent="0.2">
      <c r="B1832" s="458">
        <v>5110062017</v>
      </c>
      <c r="C1832" s="465" t="s">
        <v>499</v>
      </c>
      <c r="D1832" s="515">
        <v>0</v>
      </c>
      <c r="E1832" s="513"/>
    </row>
    <row r="1833" spans="2:5" x14ac:dyDescent="0.2">
      <c r="B1833" s="458">
        <v>5110062018</v>
      </c>
      <c r="C1833" s="465" t="s">
        <v>499</v>
      </c>
      <c r="D1833" s="515">
        <v>0</v>
      </c>
      <c r="E1833" s="513"/>
    </row>
    <row r="1834" spans="2:5" x14ac:dyDescent="0.2">
      <c r="B1834" s="458">
        <v>5110063001</v>
      </c>
      <c r="C1834" s="465" t="s">
        <v>500</v>
      </c>
      <c r="D1834" s="515">
        <v>0</v>
      </c>
      <c r="E1834" s="513"/>
    </row>
    <row r="1835" spans="2:5" x14ac:dyDescent="0.2">
      <c r="B1835" s="458">
        <v>5110063002</v>
      </c>
      <c r="C1835" s="465" t="s">
        <v>500</v>
      </c>
      <c r="D1835" s="515">
        <v>0</v>
      </c>
      <c r="E1835" s="513"/>
    </row>
    <row r="1836" spans="2:5" x14ac:dyDescent="0.2">
      <c r="B1836" s="458">
        <v>5110063003</v>
      </c>
      <c r="C1836" s="465" t="s">
        <v>500</v>
      </c>
      <c r="D1836" s="515">
        <v>0</v>
      </c>
      <c r="E1836" s="513"/>
    </row>
    <row r="1837" spans="2:5" x14ac:dyDescent="0.2">
      <c r="B1837" s="458">
        <v>5110063004</v>
      </c>
      <c r="C1837" s="465" t="s">
        <v>500</v>
      </c>
      <c r="D1837" s="515">
        <v>0</v>
      </c>
      <c r="E1837" s="513"/>
    </row>
    <row r="1838" spans="2:5" x14ac:dyDescent="0.2">
      <c r="B1838" s="458">
        <v>5110063005</v>
      </c>
      <c r="C1838" s="465" t="s">
        <v>500</v>
      </c>
      <c r="D1838" s="515">
        <v>0</v>
      </c>
      <c r="E1838" s="513"/>
    </row>
    <row r="1839" spans="2:5" x14ac:dyDescent="0.2">
      <c r="B1839" s="458">
        <v>5110063006</v>
      </c>
      <c r="C1839" s="465" t="s">
        <v>500</v>
      </c>
      <c r="D1839" s="515">
        <v>0</v>
      </c>
      <c r="E1839" s="513"/>
    </row>
    <row r="1840" spans="2:5" x14ac:dyDescent="0.2">
      <c r="B1840" s="458">
        <v>5110063007</v>
      </c>
      <c r="C1840" s="465" t="s">
        <v>500</v>
      </c>
      <c r="D1840" s="515">
        <v>0</v>
      </c>
      <c r="E1840" s="513"/>
    </row>
    <row r="1841" spans="2:5" x14ac:dyDescent="0.2">
      <c r="B1841" s="458">
        <v>5110063008</v>
      </c>
      <c r="C1841" s="465" t="s">
        <v>500</v>
      </c>
      <c r="D1841" s="515">
        <v>0</v>
      </c>
      <c r="E1841" s="513"/>
    </row>
    <row r="1842" spans="2:5" x14ac:dyDescent="0.2">
      <c r="B1842" s="458">
        <v>5110063009</v>
      </c>
      <c r="C1842" s="465" t="s">
        <v>500</v>
      </c>
      <c r="D1842" s="515">
        <v>0</v>
      </c>
      <c r="E1842" s="513"/>
    </row>
    <row r="1843" spans="2:5" x14ac:dyDescent="0.2">
      <c r="B1843" s="458">
        <v>5110063010</v>
      </c>
      <c r="C1843" s="465" t="s">
        <v>500</v>
      </c>
      <c r="D1843" s="515">
        <v>0</v>
      </c>
      <c r="E1843" s="513"/>
    </row>
    <row r="1844" spans="2:5" x14ac:dyDescent="0.2">
      <c r="B1844" s="458">
        <v>5110071001</v>
      </c>
      <c r="C1844" s="465" t="s">
        <v>501</v>
      </c>
      <c r="D1844" s="515">
        <v>0</v>
      </c>
      <c r="E1844" s="513"/>
    </row>
    <row r="1845" spans="2:5" x14ac:dyDescent="0.2">
      <c r="B1845" s="458">
        <v>5110071002</v>
      </c>
      <c r="C1845" s="465" t="s">
        <v>501</v>
      </c>
      <c r="D1845" s="515">
        <v>0</v>
      </c>
      <c r="E1845" s="513"/>
    </row>
    <row r="1846" spans="2:5" x14ac:dyDescent="0.2">
      <c r="B1846" s="458">
        <v>5110071003</v>
      </c>
      <c r="C1846" s="465" t="s">
        <v>501</v>
      </c>
      <c r="D1846" s="515">
        <v>0</v>
      </c>
      <c r="E1846" s="513"/>
    </row>
    <row r="1847" spans="2:5" x14ac:dyDescent="0.2">
      <c r="B1847" s="458">
        <v>5110071004</v>
      </c>
      <c r="C1847" s="465" t="s">
        <v>501</v>
      </c>
      <c r="D1847" s="515">
        <v>0</v>
      </c>
      <c r="E1847" s="513"/>
    </row>
    <row r="1848" spans="2:5" x14ac:dyDescent="0.2">
      <c r="B1848" s="458">
        <v>5110071005</v>
      </c>
      <c r="C1848" s="465" t="s">
        <v>501</v>
      </c>
      <c r="D1848" s="515">
        <v>0</v>
      </c>
      <c r="E1848" s="513"/>
    </row>
    <row r="1849" spans="2:5" x14ac:dyDescent="0.2">
      <c r="B1849" s="458">
        <v>5110072001</v>
      </c>
      <c r="C1849" s="465" t="s">
        <v>502</v>
      </c>
      <c r="D1849" s="515">
        <v>0</v>
      </c>
      <c r="E1849" s="513"/>
    </row>
    <row r="1850" spans="2:5" x14ac:dyDescent="0.2">
      <c r="B1850" s="458">
        <v>5110072002</v>
      </c>
      <c r="C1850" s="465" t="s">
        <v>502</v>
      </c>
      <c r="D1850" s="515">
        <v>0</v>
      </c>
      <c r="E1850" s="513"/>
    </row>
    <row r="1851" spans="2:5" x14ac:dyDescent="0.2">
      <c r="B1851" s="458">
        <v>5110073001</v>
      </c>
      <c r="C1851" s="465" t="s">
        <v>503</v>
      </c>
      <c r="D1851" s="515">
        <v>0</v>
      </c>
      <c r="E1851" s="513"/>
    </row>
    <row r="1852" spans="2:5" x14ac:dyDescent="0.2">
      <c r="B1852" s="458">
        <v>5110073002</v>
      </c>
      <c r="C1852" s="465" t="s">
        <v>503</v>
      </c>
      <c r="D1852" s="515">
        <v>0</v>
      </c>
      <c r="E1852" s="513"/>
    </row>
    <row r="1853" spans="2:5" x14ac:dyDescent="0.2">
      <c r="B1853" s="458">
        <v>5110073003</v>
      </c>
      <c r="C1853" s="465" t="s">
        <v>503</v>
      </c>
      <c r="D1853" s="515">
        <v>0</v>
      </c>
      <c r="E1853" s="513"/>
    </row>
    <row r="1854" spans="2:5" x14ac:dyDescent="0.2">
      <c r="B1854" s="458">
        <v>5110073004</v>
      </c>
      <c r="C1854" s="465" t="s">
        <v>503</v>
      </c>
      <c r="D1854" s="515">
        <v>0</v>
      </c>
      <c r="E1854" s="513"/>
    </row>
    <row r="1855" spans="2:5" x14ac:dyDescent="0.2">
      <c r="B1855" s="458">
        <v>5110073005</v>
      </c>
      <c r="C1855" s="465" t="s">
        <v>503</v>
      </c>
      <c r="D1855" s="515">
        <v>0</v>
      </c>
      <c r="E1855" s="513"/>
    </row>
    <row r="1856" spans="2:5" x14ac:dyDescent="0.2">
      <c r="B1856" s="458">
        <v>5110073006</v>
      </c>
      <c r="C1856" s="465" t="s">
        <v>503</v>
      </c>
      <c r="D1856" s="515">
        <v>0</v>
      </c>
      <c r="E1856" s="513"/>
    </row>
    <row r="1857" spans="2:5" x14ac:dyDescent="0.2">
      <c r="B1857" s="458">
        <v>5110074001</v>
      </c>
      <c r="C1857" s="465" t="s">
        <v>504</v>
      </c>
      <c r="D1857" s="515">
        <v>0</v>
      </c>
      <c r="E1857" s="513"/>
    </row>
    <row r="1858" spans="2:5" x14ac:dyDescent="0.2">
      <c r="B1858" s="458">
        <v>5150081001</v>
      </c>
      <c r="C1858" s="465" t="s">
        <v>505</v>
      </c>
      <c r="D1858" s="515">
        <v>0</v>
      </c>
      <c r="E1858" s="513"/>
    </row>
    <row r="1859" spans="2:5" x14ac:dyDescent="0.2">
      <c r="B1859" s="458">
        <v>5150081002</v>
      </c>
      <c r="C1859" s="465" t="s">
        <v>505</v>
      </c>
      <c r="D1859" s="515">
        <v>0</v>
      </c>
      <c r="E1859" s="513"/>
    </row>
    <row r="1860" spans="2:5" x14ac:dyDescent="0.2">
      <c r="B1860" s="458">
        <v>5150081003</v>
      </c>
      <c r="C1860" s="465" t="s">
        <v>505</v>
      </c>
      <c r="D1860" s="515">
        <v>0</v>
      </c>
      <c r="E1860" s="513"/>
    </row>
    <row r="1861" spans="2:5" x14ac:dyDescent="0.2">
      <c r="B1861" s="458">
        <v>5150081004</v>
      </c>
      <c r="C1861" s="465" t="s">
        <v>505</v>
      </c>
      <c r="D1861" s="515">
        <v>0</v>
      </c>
      <c r="E1861" s="513"/>
    </row>
    <row r="1862" spans="2:5" x14ac:dyDescent="0.2">
      <c r="B1862" s="458">
        <v>5150081005</v>
      </c>
      <c r="C1862" s="465" t="s">
        <v>505</v>
      </c>
      <c r="D1862" s="515">
        <v>0</v>
      </c>
      <c r="E1862" s="513"/>
    </row>
    <row r="1863" spans="2:5" x14ac:dyDescent="0.2">
      <c r="B1863" s="458">
        <v>5150081006</v>
      </c>
      <c r="C1863" s="465" t="s">
        <v>505</v>
      </c>
      <c r="D1863" s="515">
        <v>0</v>
      </c>
      <c r="E1863" s="513"/>
    </row>
    <row r="1864" spans="2:5" x14ac:dyDescent="0.2">
      <c r="B1864" s="458">
        <v>5150081007</v>
      </c>
      <c r="C1864" s="465" t="s">
        <v>505</v>
      </c>
      <c r="D1864" s="515">
        <v>0</v>
      </c>
      <c r="E1864" s="513"/>
    </row>
    <row r="1865" spans="2:5" x14ac:dyDescent="0.2">
      <c r="B1865" s="458">
        <v>5150081008</v>
      </c>
      <c r="C1865" s="465" t="s">
        <v>505</v>
      </c>
      <c r="D1865" s="515">
        <v>0</v>
      </c>
      <c r="E1865" s="513"/>
    </row>
    <row r="1866" spans="2:5" x14ac:dyDescent="0.2">
      <c r="B1866" s="458">
        <v>5150081009</v>
      </c>
      <c r="C1866" s="465" t="s">
        <v>505</v>
      </c>
      <c r="D1866" s="515">
        <v>0</v>
      </c>
      <c r="E1866" s="513"/>
    </row>
    <row r="1867" spans="2:5" x14ac:dyDescent="0.2">
      <c r="B1867" s="458">
        <v>5150081010</v>
      </c>
      <c r="C1867" s="465" t="s">
        <v>505</v>
      </c>
      <c r="D1867" s="515">
        <v>0</v>
      </c>
      <c r="E1867" s="513"/>
    </row>
    <row r="1868" spans="2:5" x14ac:dyDescent="0.2">
      <c r="B1868" s="458">
        <v>5150081011</v>
      </c>
      <c r="C1868" s="465" t="s">
        <v>505</v>
      </c>
      <c r="D1868" s="515">
        <v>0</v>
      </c>
      <c r="E1868" s="513"/>
    </row>
    <row r="1869" spans="2:5" x14ac:dyDescent="0.2">
      <c r="B1869" s="458">
        <v>5150081012</v>
      </c>
      <c r="C1869" s="465" t="s">
        <v>505</v>
      </c>
      <c r="D1869" s="515">
        <v>0</v>
      </c>
      <c r="E1869" s="513"/>
    </row>
    <row r="1870" spans="2:5" x14ac:dyDescent="0.2">
      <c r="B1870" s="458">
        <v>5150081013</v>
      </c>
      <c r="C1870" s="465" t="s">
        <v>505</v>
      </c>
      <c r="D1870" s="515">
        <v>0</v>
      </c>
      <c r="E1870" s="513"/>
    </row>
    <row r="1871" spans="2:5" x14ac:dyDescent="0.2">
      <c r="B1871" s="458">
        <v>5150081014</v>
      </c>
      <c r="C1871" s="465" t="s">
        <v>505</v>
      </c>
      <c r="D1871" s="515">
        <v>0</v>
      </c>
      <c r="E1871" s="513"/>
    </row>
    <row r="1872" spans="2:5" x14ac:dyDescent="0.2">
      <c r="B1872" s="458">
        <v>5150081015</v>
      </c>
      <c r="C1872" s="465" t="s">
        <v>505</v>
      </c>
      <c r="D1872" s="515">
        <v>0</v>
      </c>
      <c r="E1872" s="513"/>
    </row>
    <row r="1873" spans="2:5" x14ac:dyDescent="0.2">
      <c r="B1873" s="458">
        <v>5150081016</v>
      </c>
      <c r="C1873" s="465" t="s">
        <v>505</v>
      </c>
      <c r="D1873" s="515">
        <v>0</v>
      </c>
      <c r="E1873" s="513"/>
    </row>
    <row r="1874" spans="2:5" x14ac:dyDescent="0.2">
      <c r="B1874" s="458">
        <v>5150081017</v>
      </c>
      <c r="C1874" s="465" t="s">
        <v>505</v>
      </c>
      <c r="D1874" s="515">
        <v>0</v>
      </c>
      <c r="E1874" s="513"/>
    </row>
    <row r="1875" spans="2:5" x14ac:dyDescent="0.2">
      <c r="B1875" s="458">
        <v>5150081018</v>
      </c>
      <c r="C1875" s="465" t="s">
        <v>505</v>
      </c>
      <c r="D1875" s="515">
        <v>10262.5</v>
      </c>
      <c r="E1875" s="513"/>
    </row>
    <row r="1876" spans="2:5" x14ac:dyDescent="0.2">
      <c r="B1876" s="458">
        <v>5150081019</v>
      </c>
      <c r="C1876" s="465" t="s">
        <v>505</v>
      </c>
      <c r="D1876" s="515">
        <v>10262.5</v>
      </c>
      <c r="E1876" s="513"/>
    </row>
    <row r="1877" spans="2:5" x14ac:dyDescent="0.2">
      <c r="B1877" s="458">
        <v>5150081020</v>
      </c>
      <c r="C1877" s="465" t="s">
        <v>505</v>
      </c>
      <c r="D1877" s="515">
        <v>10262.5</v>
      </c>
      <c r="E1877" s="513"/>
    </row>
    <row r="1878" spans="2:5" x14ac:dyDescent="0.2">
      <c r="B1878" s="458">
        <v>5150081021</v>
      </c>
      <c r="C1878" s="465" t="s">
        <v>505</v>
      </c>
      <c r="D1878" s="515">
        <v>10262.5</v>
      </c>
      <c r="E1878" s="513"/>
    </row>
    <row r="1879" spans="2:5" x14ac:dyDescent="0.2">
      <c r="B1879" s="458">
        <v>5150081022</v>
      </c>
      <c r="C1879" s="465" t="s">
        <v>505</v>
      </c>
      <c r="D1879" s="515">
        <v>10262.5</v>
      </c>
      <c r="E1879" s="513"/>
    </row>
    <row r="1880" spans="2:5" x14ac:dyDescent="0.2">
      <c r="B1880" s="458">
        <v>5150081023</v>
      </c>
      <c r="C1880" s="465" t="s">
        <v>505</v>
      </c>
      <c r="D1880" s="515">
        <v>10262.5</v>
      </c>
      <c r="E1880" s="513"/>
    </row>
    <row r="1881" spans="2:5" x14ac:dyDescent="0.2">
      <c r="B1881" s="458">
        <v>5150081024</v>
      </c>
      <c r="C1881" s="465" t="s">
        <v>505</v>
      </c>
      <c r="D1881" s="515">
        <v>10262.5</v>
      </c>
      <c r="E1881" s="513"/>
    </row>
    <row r="1882" spans="2:5" x14ac:dyDescent="0.2">
      <c r="B1882" s="458">
        <v>5150081025</v>
      </c>
      <c r="C1882" s="465" t="s">
        <v>505</v>
      </c>
      <c r="D1882" s="515">
        <v>10262.5</v>
      </c>
      <c r="E1882" s="513"/>
    </row>
    <row r="1883" spans="2:5" x14ac:dyDescent="0.2">
      <c r="B1883" s="458">
        <v>5150081026</v>
      </c>
      <c r="C1883" s="465" t="s">
        <v>505</v>
      </c>
      <c r="D1883" s="515">
        <v>10262.5</v>
      </c>
      <c r="E1883" s="513"/>
    </row>
    <row r="1884" spans="2:5" x14ac:dyDescent="0.2">
      <c r="B1884" s="458">
        <v>5150081027</v>
      </c>
      <c r="C1884" s="465" t="s">
        <v>505</v>
      </c>
      <c r="D1884" s="515">
        <v>10262.5</v>
      </c>
      <c r="E1884" s="513"/>
    </row>
    <row r="1885" spans="2:5" x14ac:dyDescent="0.2">
      <c r="B1885" s="458">
        <v>5150081028</v>
      </c>
      <c r="C1885" s="465" t="s">
        <v>505</v>
      </c>
      <c r="D1885" s="515">
        <v>10262.5</v>
      </c>
      <c r="E1885" s="513"/>
    </row>
    <row r="1886" spans="2:5" x14ac:dyDescent="0.2">
      <c r="B1886" s="458">
        <v>5150081029</v>
      </c>
      <c r="C1886" s="465" t="s">
        <v>505</v>
      </c>
      <c r="D1886" s="515">
        <v>10262.5</v>
      </c>
      <c r="E1886" s="513"/>
    </row>
    <row r="1887" spans="2:5" x14ac:dyDescent="0.2">
      <c r="B1887" s="458">
        <v>5150081030</v>
      </c>
      <c r="C1887" s="465" t="s">
        <v>505</v>
      </c>
      <c r="D1887" s="515">
        <v>10262.5</v>
      </c>
      <c r="E1887" s="513"/>
    </row>
    <row r="1888" spans="2:5" x14ac:dyDescent="0.2">
      <c r="B1888" s="458">
        <v>5150081031</v>
      </c>
      <c r="C1888" s="465" t="s">
        <v>505</v>
      </c>
      <c r="D1888" s="515">
        <v>10262.5</v>
      </c>
      <c r="E1888" s="513"/>
    </row>
    <row r="1889" spans="2:5" x14ac:dyDescent="0.2">
      <c r="B1889" s="458">
        <v>5150081032</v>
      </c>
      <c r="C1889" s="465" t="s">
        <v>505</v>
      </c>
      <c r="D1889" s="515">
        <v>10262.5</v>
      </c>
      <c r="E1889" s="513"/>
    </row>
    <row r="1890" spans="2:5" x14ac:dyDescent="0.2">
      <c r="B1890" s="458">
        <v>5150081033</v>
      </c>
      <c r="C1890" s="465" t="s">
        <v>505</v>
      </c>
      <c r="D1890" s="515">
        <v>10262.5</v>
      </c>
      <c r="E1890" s="513"/>
    </row>
    <row r="1891" spans="2:5" x14ac:dyDescent="0.2">
      <c r="B1891" s="458">
        <v>5150081034</v>
      </c>
      <c r="C1891" s="465" t="s">
        <v>505</v>
      </c>
      <c r="D1891" s="515">
        <v>10262.5</v>
      </c>
      <c r="E1891" s="513"/>
    </row>
    <row r="1892" spans="2:5" x14ac:dyDescent="0.2">
      <c r="B1892" s="458">
        <v>5150081035</v>
      </c>
      <c r="C1892" s="465" t="s">
        <v>505</v>
      </c>
      <c r="D1892" s="515">
        <v>10262.5</v>
      </c>
      <c r="E1892" s="513"/>
    </row>
    <row r="1893" spans="2:5" x14ac:dyDescent="0.2">
      <c r="B1893" s="458">
        <v>5150081036</v>
      </c>
      <c r="C1893" s="465" t="s">
        <v>505</v>
      </c>
      <c r="D1893" s="515">
        <v>10262.5</v>
      </c>
      <c r="E1893" s="513"/>
    </row>
    <row r="1894" spans="2:5" x14ac:dyDescent="0.2">
      <c r="B1894" s="458">
        <v>5150081037</v>
      </c>
      <c r="C1894" s="465" t="s">
        <v>505</v>
      </c>
      <c r="D1894" s="515">
        <v>10262.5</v>
      </c>
      <c r="E1894" s="513"/>
    </row>
    <row r="1895" spans="2:5" x14ac:dyDescent="0.2">
      <c r="B1895" s="458">
        <v>5150081038</v>
      </c>
      <c r="C1895" s="465" t="s">
        <v>505</v>
      </c>
      <c r="D1895" s="515">
        <v>10262.5</v>
      </c>
      <c r="E1895" s="513"/>
    </row>
    <row r="1896" spans="2:5" x14ac:dyDescent="0.2">
      <c r="B1896" s="458">
        <v>5150081039</v>
      </c>
      <c r="C1896" s="465" t="s">
        <v>505</v>
      </c>
      <c r="D1896" s="515">
        <v>10262.5</v>
      </c>
      <c r="E1896" s="513"/>
    </row>
    <row r="1897" spans="2:5" x14ac:dyDescent="0.2">
      <c r="B1897" s="458">
        <v>5150081040</v>
      </c>
      <c r="C1897" s="465" t="s">
        <v>505</v>
      </c>
      <c r="D1897" s="515">
        <v>10262.5</v>
      </c>
      <c r="E1897" s="513"/>
    </row>
    <row r="1898" spans="2:5" x14ac:dyDescent="0.2">
      <c r="B1898" s="458">
        <v>5150081041</v>
      </c>
      <c r="C1898" s="465" t="s">
        <v>505</v>
      </c>
      <c r="D1898" s="515">
        <v>0</v>
      </c>
      <c r="E1898" s="513"/>
    </row>
    <row r="1899" spans="2:5" x14ac:dyDescent="0.2">
      <c r="B1899" s="458">
        <v>5150081042</v>
      </c>
      <c r="C1899" s="465" t="s">
        <v>505</v>
      </c>
      <c r="D1899" s="515">
        <v>0</v>
      </c>
      <c r="E1899" s="513"/>
    </row>
    <row r="1900" spans="2:5" x14ac:dyDescent="0.2">
      <c r="B1900" s="458">
        <v>5150081043</v>
      </c>
      <c r="C1900" s="465" t="s">
        <v>505</v>
      </c>
      <c r="D1900" s="515">
        <v>0</v>
      </c>
      <c r="E1900" s="513"/>
    </row>
    <row r="1901" spans="2:5" x14ac:dyDescent="0.2">
      <c r="B1901" s="458">
        <v>5150081044</v>
      </c>
      <c r="C1901" s="465" t="s">
        <v>505</v>
      </c>
      <c r="D1901" s="515">
        <v>0</v>
      </c>
      <c r="E1901" s="513"/>
    </row>
    <row r="1902" spans="2:5" x14ac:dyDescent="0.2">
      <c r="B1902" s="458">
        <v>5150081045</v>
      </c>
      <c r="C1902" s="465" t="s">
        <v>505</v>
      </c>
      <c r="D1902" s="515">
        <v>0</v>
      </c>
      <c r="E1902" s="513"/>
    </row>
    <row r="1903" spans="2:5" x14ac:dyDescent="0.2">
      <c r="B1903" s="458">
        <v>5150081046</v>
      </c>
      <c r="C1903" s="465" t="s">
        <v>505</v>
      </c>
      <c r="D1903" s="515">
        <v>0</v>
      </c>
      <c r="E1903" s="513"/>
    </row>
    <row r="1904" spans="2:5" x14ac:dyDescent="0.2">
      <c r="B1904" s="458">
        <v>5150081047</v>
      </c>
      <c r="C1904" s="465" t="s">
        <v>505</v>
      </c>
      <c r="D1904" s="515">
        <v>0</v>
      </c>
      <c r="E1904" s="513"/>
    </row>
    <row r="1905" spans="2:5" x14ac:dyDescent="0.2">
      <c r="B1905" s="458">
        <v>5150081048</v>
      </c>
      <c r="C1905" s="465" t="s">
        <v>505</v>
      </c>
      <c r="D1905" s="515">
        <v>0</v>
      </c>
      <c r="E1905" s="513"/>
    </row>
    <row r="1906" spans="2:5" x14ac:dyDescent="0.2">
      <c r="B1906" s="458">
        <v>5150081049</v>
      </c>
      <c r="C1906" s="465" t="s">
        <v>505</v>
      </c>
      <c r="D1906" s="515">
        <v>0</v>
      </c>
      <c r="E1906" s="513"/>
    </row>
    <row r="1907" spans="2:5" x14ac:dyDescent="0.2">
      <c r="B1907" s="458">
        <v>5150081050</v>
      </c>
      <c r="C1907" s="465" t="s">
        <v>505</v>
      </c>
      <c r="D1907" s="515">
        <v>0</v>
      </c>
      <c r="E1907" s="513"/>
    </row>
    <row r="1908" spans="2:5" x14ac:dyDescent="0.2">
      <c r="B1908" s="458">
        <v>5150081051</v>
      </c>
      <c r="C1908" s="465" t="s">
        <v>505</v>
      </c>
      <c r="D1908" s="515">
        <v>0</v>
      </c>
      <c r="E1908" s="513"/>
    </row>
    <row r="1909" spans="2:5" x14ac:dyDescent="0.2">
      <c r="B1909" s="458">
        <v>5150081052</v>
      </c>
      <c r="C1909" s="465" t="s">
        <v>505</v>
      </c>
      <c r="D1909" s="515">
        <v>0</v>
      </c>
      <c r="E1909" s="513"/>
    </row>
    <row r="1910" spans="2:5" x14ac:dyDescent="0.2">
      <c r="B1910" s="458">
        <v>5150081053</v>
      </c>
      <c r="C1910" s="465" t="s">
        <v>505</v>
      </c>
      <c r="D1910" s="515">
        <v>0</v>
      </c>
      <c r="E1910" s="513"/>
    </row>
    <row r="1911" spans="2:5" x14ac:dyDescent="0.2">
      <c r="B1911" s="458">
        <v>5150081054</v>
      </c>
      <c r="C1911" s="465" t="s">
        <v>505</v>
      </c>
      <c r="D1911" s="515">
        <v>0</v>
      </c>
      <c r="E1911" s="513"/>
    </row>
    <row r="1912" spans="2:5" x14ac:dyDescent="0.2">
      <c r="B1912" s="458">
        <v>5150081055</v>
      </c>
      <c r="C1912" s="465" t="s">
        <v>505</v>
      </c>
      <c r="D1912" s="515">
        <v>0</v>
      </c>
      <c r="E1912" s="513"/>
    </row>
    <row r="1913" spans="2:5" x14ac:dyDescent="0.2">
      <c r="B1913" s="458">
        <v>5150081056</v>
      </c>
      <c r="C1913" s="465" t="s">
        <v>505</v>
      </c>
      <c r="D1913" s="515">
        <v>0</v>
      </c>
      <c r="E1913" s="513"/>
    </row>
    <row r="1914" spans="2:5" x14ac:dyDescent="0.2">
      <c r="B1914" s="458">
        <v>5150081057</v>
      </c>
      <c r="C1914" s="465" t="s">
        <v>505</v>
      </c>
      <c r="D1914" s="515">
        <v>0</v>
      </c>
      <c r="E1914" s="513"/>
    </row>
    <row r="1915" spans="2:5" x14ac:dyDescent="0.2">
      <c r="B1915" s="458">
        <v>5150081058</v>
      </c>
      <c r="C1915" s="465" t="s">
        <v>505</v>
      </c>
      <c r="D1915" s="515">
        <v>0</v>
      </c>
      <c r="E1915" s="513"/>
    </row>
    <row r="1916" spans="2:5" x14ac:dyDescent="0.2">
      <c r="B1916" s="458">
        <v>5150081059</v>
      </c>
      <c r="C1916" s="465" t="s">
        <v>505</v>
      </c>
      <c r="D1916" s="515">
        <v>0</v>
      </c>
      <c r="E1916" s="513"/>
    </row>
    <row r="1917" spans="2:5" x14ac:dyDescent="0.2">
      <c r="B1917" s="458">
        <v>5150081060</v>
      </c>
      <c r="C1917" s="465" t="s">
        <v>505</v>
      </c>
      <c r="D1917" s="515">
        <v>0</v>
      </c>
      <c r="E1917" s="513"/>
    </row>
    <row r="1918" spans="2:5" x14ac:dyDescent="0.2">
      <c r="B1918" s="458">
        <v>5150081061</v>
      </c>
      <c r="C1918" s="465" t="s">
        <v>505</v>
      </c>
      <c r="D1918" s="515">
        <v>0</v>
      </c>
      <c r="E1918" s="513"/>
    </row>
    <row r="1919" spans="2:5" x14ac:dyDescent="0.2">
      <c r="B1919" s="458">
        <v>5150081062</v>
      </c>
      <c r="C1919" s="465" t="s">
        <v>505</v>
      </c>
      <c r="D1919" s="515">
        <v>0</v>
      </c>
      <c r="E1919" s="513"/>
    </row>
    <row r="1920" spans="2:5" x14ac:dyDescent="0.2">
      <c r="B1920" s="458">
        <v>5150081063</v>
      </c>
      <c r="C1920" s="465" t="s">
        <v>505</v>
      </c>
      <c r="D1920" s="515">
        <v>0</v>
      </c>
      <c r="E1920" s="513"/>
    </row>
    <row r="1921" spans="2:5" x14ac:dyDescent="0.2">
      <c r="B1921" s="458">
        <v>5150081064</v>
      </c>
      <c r="C1921" s="465" t="s">
        <v>505</v>
      </c>
      <c r="D1921" s="515">
        <v>0</v>
      </c>
      <c r="E1921" s="513"/>
    </row>
    <row r="1922" spans="2:5" x14ac:dyDescent="0.2">
      <c r="B1922" s="458">
        <v>5150081065</v>
      </c>
      <c r="C1922" s="465" t="s">
        <v>505</v>
      </c>
      <c r="D1922" s="515">
        <v>0</v>
      </c>
      <c r="E1922" s="513"/>
    </row>
    <row r="1923" spans="2:5" x14ac:dyDescent="0.2">
      <c r="B1923" s="458">
        <v>5150081066</v>
      </c>
      <c r="C1923" s="465" t="s">
        <v>505</v>
      </c>
      <c r="D1923" s="515">
        <v>0</v>
      </c>
      <c r="E1923" s="513"/>
    </row>
    <row r="1924" spans="2:5" x14ac:dyDescent="0.2">
      <c r="B1924" s="458">
        <v>5150081067</v>
      </c>
      <c r="C1924" s="465" t="s">
        <v>505</v>
      </c>
      <c r="D1924" s="515">
        <v>0</v>
      </c>
      <c r="E1924" s="513"/>
    </row>
    <row r="1925" spans="2:5" x14ac:dyDescent="0.2">
      <c r="B1925" s="458">
        <v>5150081068</v>
      </c>
      <c r="C1925" s="465" t="s">
        <v>505</v>
      </c>
      <c r="D1925" s="515">
        <v>0</v>
      </c>
      <c r="E1925" s="513"/>
    </row>
    <row r="1926" spans="2:5" x14ac:dyDescent="0.2">
      <c r="B1926" s="458">
        <v>5150081069</v>
      </c>
      <c r="C1926" s="465" t="s">
        <v>505</v>
      </c>
      <c r="D1926" s="515">
        <v>0</v>
      </c>
      <c r="E1926" s="513"/>
    </row>
    <row r="1927" spans="2:5" x14ac:dyDescent="0.2">
      <c r="B1927" s="458">
        <v>5150081070</v>
      </c>
      <c r="C1927" s="465" t="s">
        <v>505</v>
      </c>
      <c r="D1927" s="515">
        <v>0</v>
      </c>
      <c r="E1927" s="513"/>
    </row>
    <row r="1928" spans="2:5" x14ac:dyDescent="0.2">
      <c r="B1928" s="458">
        <v>5150081071</v>
      </c>
      <c r="C1928" s="465" t="s">
        <v>505</v>
      </c>
      <c r="D1928" s="515">
        <v>0</v>
      </c>
      <c r="E1928" s="513"/>
    </row>
    <row r="1929" spans="2:5" x14ac:dyDescent="0.2">
      <c r="B1929" s="458">
        <v>5150081072</v>
      </c>
      <c r="C1929" s="465" t="s">
        <v>505</v>
      </c>
      <c r="D1929" s="515">
        <v>0</v>
      </c>
      <c r="E1929" s="513"/>
    </row>
    <row r="1930" spans="2:5" x14ac:dyDescent="0.2">
      <c r="B1930" s="458">
        <v>5150081073</v>
      </c>
      <c r="C1930" s="465" t="s">
        <v>505</v>
      </c>
      <c r="D1930" s="515">
        <v>0</v>
      </c>
      <c r="E1930" s="513"/>
    </row>
    <row r="1931" spans="2:5" x14ac:dyDescent="0.2">
      <c r="B1931" s="458">
        <v>5150081074</v>
      </c>
      <c r="C1931" s="465" t="s">
        <v>505</v>
      </c>
      <c r="D1931" s="515">
        <v>0</v>
      </c>
      <c r="E1931" s="513"/>
    </row>
    <row r="1932" spans="2:5" x14ac:dyDescent="0.2">
      <c r="B1932" s="458">
        <v>5150081075</v>
      </c>
      <c r="C1932" s="465" t="s">
        <v>505</v>
      </c>
      <c r="D1932" s="515">
        <v>0</v>
      </c>
      <c r="E1932" s="513"/>
    </row>
    <row r="1933" spans="2:5" x14ac:dyDescent="0.2">
      <c r="B1933" s="458">
        <v>5150081076</v>
      </c>
      <c r="C1933" s="465" t="s">
        <v>505</v>
      </c>
      <c r="D1933" s="515">
        <v>0</v>
      </c>
      <c r="E1933" s="513"/>
    </row>
    <row r="1934" spans="2:5" x14ac:dyDescent="0.2">
      <c r="B1934" s="458">
        <v>5150081077</v>
      </c>
      <c r="C1934" s="465" t="s">
        <v>505</v>
      </c>
      <c r="D1934" s="515">
        <v>0</v>
      </c>
      <c r="E1934" s="513"/>
    </row>
    <row r="1935" spans="2:5" x14ac:dyDescent="0.2">
      <c r="B1935" s="458">
        <v>5150081078</v>
      </c>
      <c r="C1935" s="465" t="s">
        <v>505</v>
      </c>
      <c r="D1935" s="515">
        <v>0</v>
      </c>
      <c r="E1935" s="513"/>
    </row>
    <row r="1936" spans="2:5" x14ac:dyDescent="0.2">
      <c r="B1936" s="458">
        <v>5150081079</v>
      </c>
      <c r="C1936" s="465" t="s">
        <v>505</v>
      </c>
      <c r="D1936" s="515">
        <v>0</v>
      </c>
      <c r="E1936" s="513"/>
    </row>
    <row r="1937" spans="2:5" x14ac:dyDescent="0.2">
      <c r="B1937" s="458">
        <v>5150081080</v>
      </c>
      <c r="C1937" s="465" t="s">
        <v>505</v>
      </c>
      <c r="D1937" s="515">
        <v>0</v>
      </c>
      <c r="E1937" s="513"/>
    </row>
    <row r="1938" spans="2:5" x14ac:dyDescent="0.2">
      <c r="B1938" s="458">
        <v>5150081081</v>
      </c>
      <c r="C1938" s="465" t="s">
        <v>505</v>
      </c>
      <c r="D1938" s="515">
        <v>0</v>
      </c>
      <c r="E1938" s="513"/>
    </row>
    <row r="1939" spans="2:5" x14ac:dyDescent="0.2">
      <c r="B1939" s="458">
        <v>5150081082</v>
      </c>
      <c r="C1939" s="465" t="s">
        <v>505</v>
      </c>
      <c r="D1939" s="515">
        <v>0</v>
      </c>
      <c r="E1939" s="513"/>
    </row>
    <row r="1940" spans="2:5" x14ac:dyDescent="0.2">
      <c r="B1940" s="458">
        <v>5150081083</v>
      </c>
      <c r="C1940" s="465" t="s">
        <v>505</v>
      </c>
      <c r="D1940" s="515">
        <v>0</v>
      </c>
      <c r="E1940" s="513"/>
    </row>
    <row r="1941" spans="2:5" x14ac:dyDescent="0.2">
      <c r="B1941" s="458">
        <v>5150081084</v>
      </c>
      <c r="C1941" s="465" t="s">
        <v>505</v>
      </c>
      <c r="D1941" s="515">
        <v>0</v>
      </c>
      <c r="E1941" s="513"/>
    </row>
    <row r="1942" spans="2:5" x14ac:dyDescent="0.2">
      <c r="B1942" s="458">
        <v>5150081085</v>
      </c>
      <c r="C1942" s="465" t="s">
        <v>505</v>
      </c>
      <c r="D1942" s="515">
        <v>0</v>
      </c>
      <c r="E1942" s="513"/>
    </row>
    <row r="1943" spans="2:5" x14ac:dyDescent="0.2">
      <c r="B1943" s="458">
        <v>5150081086</v>
      </c>
      <c r="C1943" s="465" t="s">
        <v>505</v>
      </c>
      <c r="D1943" s="515">
        <v>0</v>
      </c>
      <c r="E1943" s="513"/>
    </row>
    <row r="1944" spans="2:5" x14ac:dyDescent="0.2">
      <c r="B1944" s="458">
        <v>5150081087</v>
      </c>
      <c r="C1944" s="465" t="s">
        <v>505</v>
      </c>
      <c r="D1944" s="515">
        <v>0</v>
      </c>
      <c r="E1944" s="513"/>
    </row>
    <row r="1945" spans="2:5" x14ac:dyDescent="0.2">
      <c r="B1945" s="458">
        <v>5150081088</v>
      </c>
      <c r="C1945" s="465" t="s">
        <v>505</v>
      </c>
      <c r="D1945" s="515">
        <v>0</v>
      </c>
      <c r="E1945" s="513"/>
    </row>
    <row r="1946" spans="2:5" x14ac:dyDescent="0.2">
      <c r="B1946" s="458">
        <v>5150081089</v>
      </c>
      <c r="C1946" s="465" t="s">
        <v>505</v>
      </c>
      <c r="D1946" s="515">
        <v>0</v>
      </c>
      <c r="E1946" s="513"/>
    </row>
    <row r="1947" spans="2:5" x14ac:dyDescent="0.2">
      <c r="B1947" s="458">
        <v>5150081090</v>
      </c>
      <c r="C1947" s="465" t="s">
        <v>505</v>
      </c>
      <c r="D1947" s="515">
        <v>0</v>
      </c>
      <c r="E1947" s="513"/>
    </row>
    <row r="1948" spans="2:5" x14ac:dyDescent="0.2">
      <c r="B1948" s="458">
        <v>5150081091</v>
      </c>
      <c r="C1948" s="465" t="s">
        <v>505</v>
      </c>
      <c r="D1948" s="515">
        <v>0</v>
      </c>
      <c r="E1948" s="513"/>
    </row>
    <row r="1949" spans="2:5" x14ac:dyDescent="0.2">
      <c r="B1949" s="458">
        <v>5150081092</v>
      </c>
      <c r="C1949" s="465" t="s">
        <v>505</v>
      </c>
      <c r="D1949" s="515">
        <v>0</v>
      </c>
      <c r="E1949" s="513"/>
    </row>
    <row r="1950" spans="2:5" x14ac:dyDescent="0.2">
      <c r="B1950" s="458">
        <v>5150081093</v>
      </c>
      <c r="C1950" s="465" t="s">
        <v>505</v>
      </c>
      <c r="D1950" s="515">
        <v>0</v>
      </c>
      <c r="E1950" s="513"/>
    </row>
    <row r="1951" spans="2:5" x14ac:dyDescent="0.2">
      <c r="B1951" s="458">
        <v>5150081094</v>
      </c>
      <c r="C1951" s="465" t="s">
        <v>505</v>
      </c>
      <c r="D1951" s="515">
        <v>0</v>
      </c>
      <c r="E1951" s="513"/>
    </row>
    <row r="1952" spans="2:5" x14ac:dyDescent="0.2">
      <c r="B1952" s="458">
        <v>5150081095</v>
      </c>
      <c r="C1952" s="465" t="s">
        <v>505</v>
      </c>
      <c r="D1952" s="515">
        <v>0</v>
      </c>
      <c r="E1952" s="513"/>
    </row>
    <row r="1953" spans="2:5" x14ac:dyDescent="0.2">
      <c r="B1953" s="458">
        <v>5150081096</v>
      </c>
      <c r="C1953" s="465" t="s">
        <v>505</v>
      </c>
      <c r="D1953" s="515">
        <v>0</v>
      </c>
      <c r="E1953" s="513"/>
    </row>
    <row r="1954" spans="2:5" x14ac:dyDescent="0.2">
      <c r="B1954" s="458">
        <v>5150081097</v>
      </c>
      <c r="C1954" s="465" t="s">
        <v>505</v>
      </c>
      <c r="D1954" s="515">
        <v>0</v>
      </c>
      <c r="E1954" s="513"/>
    </row>
    <row r="1955" spans="2:5" x14ac:dyDescent="0.2">
      <c r="B1955" s="458">
        <v>5150081098</v>
      </c>
      <c r="C1955" s="465" t="s">
        <v>505</v>
      </c>
      <c r="D1955" s="515">
        <v>0</v>
      </c>
      <c r="E1955" s="513"/>
    </row>
    <row r="1956" spans="2:5" x14ac:dyDescent="0.2">
      <c r="B1956" s="458">
        <v>5150081099</v>
      </c>
      <c r="C1956" s="465" t="s">
        <v>505</v>
      </c>
      <c r="D1956" s="515">
        <v>0</v>
      </c>
      <c r="E1956" s="513"/>
    </row>
    <row r="1957" spans="2:5" x14ac:dyDescent="0.2">
      <c r="B1957" s="458">
        <v>5150081100</v>
      </c>
      <c r="C1957" s="465" t="s">
        <v>505</v>
      </c>
      <c r="D1957" s="515">
        <v>0</v>
      </c>
      <c r="E1957" s="513"/>
    </row>
    <row r="1958" spans="2:5" x14ac:dyDescent="0.2">
      <c r="B1958" s="458">
        <v>5150081101</v>
      </c>
      <c r="C1958" s="465" t="s">
        <v>505</v>
      </c>
      <c r="D1958" s="515">
        <v>0</v>
      </c>
      <c r="E1958" s="513"/>
    </row>
    <row r="1959" spans="2:5" x14ac:dyDescent="0.2">
      <c r="B1959" s="458">
        <v>5150081102</v>
      </c>
      <c r="C1959" s="465" t="s">
        <v>505</v>
      </c>
      <c r="D1959" s="515">
        <v>0</v>
      </c>
      <c r="E1959" s="513"/>
    </row>
    <row r="1960" spans="2:5" x14ac:dyDescent="0.2">
      <c r="B1960" s="458">
        <v>5150081103</v>
      </c>
      <c r="C1960" s="465" t="s">
        <v>505</v>
      </c>
      <c r="D1960" s="515">
        <v>0</v>
      </c>
      <c r="E1960" s="513"/>
    </row>
    <row r="1961" spans="2:5" x14ac:dyDescent="0.2">
      <c r="B1961" s="458">
        <v>5150081104</v>
      </c>
      <c r="C1961" s="465" t="s">
        <v>505</v>
      </c>
      <c r="D1961" s="515">
        <v>0</v>
      </c>
      <c r="E1961" s="513"/>
    </row>
    <row r="1962" spans="2:5" x14ac:dyDescent="0.2">
      <c r="B1962" s="458">
        <v>5150081105</v>
      </c>
      <c r="C1962" s="465" t="s">
        <v>505</v>
      </c>
      <c r="D1962" s="515">
        <v>0</v>
      </c>
      <c r="E1962" s="513"/>
    </row>
    <row r="1963" spans="2:5" x14ac:dyDescent="0.2">
      <c r="B1963" s="458">
        <v>5150081106</v>
      </c>
      <c r="C1963" s="465" t="s">
        <v>505</v>
      </c>
      <c r="D1963" s="515">
        <v>0</v>
      </c>
      <c r="E1963" s="513"/>
    </row>
    <row r="1964" spans="2:5" x14ac:dyDescent="0.2">
      <c r="B1964" s="458">
        <v>5150081107</v>
      </c>
      <c r="C1964" s="465" t="s">
        <v>505</v>
      </c>
      <c r="D1964" s="515">
        <v>0</v>
      </c>
      <c r="E1964" s="513"/>
    </row>
    <row r="1965" spans="2:5" x14ac:dyDescent="0.2">
      <c r="B1965" s="458">
        <v>5150081108</v>
      </c>
      <c r="C1965" s="465" t="s">
        <v>505</v>
      </c>
      <c r="D1965" s="515">
        <v>0</v>
      </c>
      <c r="E1965" s="513"/>
    </row>
    <row r="1966" spans="2:5" x14ac:dyDescent="0.2">
      <c r="B1966" s="458">
        <v>5150081109</v>
      </c>
      <c r="C1966" s="465" t="s">
        <v>505</v>
      </c>
      <c r="D1966" s="515">
        <v>0</v>
      </c>
      <c r="E1966" s="513"/>
    </row>
    <row r="1967" spans="2:5" x14ac:dyDescent="0.2">
      <c r="B1967" s="458">
        <v>5150081110</v>
      </c>
      <c r="C1967" s="465" t="s">
        <v>505</v>
      </c>
      <c r="D1967" s="515">
        <v>0</v>
      </c>
      <c r="E1967" s="513"/>
    </row>
    <row r="1968" spans="2:5" x14ac:dyDescent="0.2">
      <c r="B1968" s="458">
        <v>5150081111</v>
      </c>
      <c r="C1968" s="465" t="s">
        <v>505</v>
      </c>
      <c r="D1968" s="515">
        <v>0</v>
      </c>
      <c r="E1968" s="513"/>
    </row>
    <row r="1969" spans="2:5" x14ac:dyDescent="0.2">
      <c r="B1969" s="458">
        <v>5150081112</v>
      </c>
      <c r="C1969" s="465" t="s">
        <v>505</v>
      </c>
      <c r="D1969" s="515">
        <v>0</v>
      </c>
      <c r="E1969" s="513"/>
    </row>
    <row r="1970" spans="2:5" x14ac:dyDescent="0.2">
      <c r="B1970" s="458">
        <v>5150081113</v>
      </c>
      <c r="C1970" s="465" t="s">
        <v>505</v>
      </c>
      <c r="D1970" s="515">
        <v>0</v>
      </c>
      <c r="E1970" s="513"/>
    </row>
    <row r="1971" spans="2:5" x14ac:dyDescent="0.2">
      <c r="B1971" s="458">
        <v>5150081114</v>
      </c>
      <c r="C1971" s="465" t="s">
        <v>505</v>
      </c>
      <c r="D1971" s="515">
        <v>0</v>
      </c>
      <c r="E1971" s="513"/>
    </row>
    <row r="1972" spans="2:5" x14ac:dyDescent="0.2">
      <c r="B1972" s="458">
        <v>5150081115</v>
      </c>
      <c r="C1972" s="465" t="s">
        <v>505</v>
      </c>
      <c r="D1972" s="515">
        <v>0</v>
      </c>
      <c r="E1972" s="513"/>
    </row>
    <row r="1973" spans="2:5" x14ac:dyDescent="0.2">
      <c r="B1973" s="458">
        <v>5150081116</v>
      </c>
      <c r="C1973" s="465" t="s">
        <v>505</v>
      </c>
      <c r="D1973" s="515">
        <v>0</v>
      </c>
      <c r="E1973" s="513"/>
    </row>
    <row r="1974" spans="2:5" x14ac:dyDescent="0.2">
      <c r="B1974" s="458">
        <v>5150081117</v>
      </c>
      <c r="C1974" s="465" t="s">
        <v>505</v>
      </c>
      <c r="D1974" s="515">
        <v>0</v>
      </c>
      <c r="E1974" s="513"/>
    </row>
    <row r="1975" spans="2:5" x14ac:dyDescent="0.2">
      <c r="B1975" s="458">
        <v>5150081118</v>
      </c>
      <c r="C1975" s="465" t="s">
        <v>505</v>
      </c>
      <c r="D1975" s="515">
        <v>0</v>
      </c>
      <c r="E1975" s="513"/>
    </row>
    <row r="1976" spans="2:5" x14ac:dyDescent="0.2">
      <c r="B1976" s="458">
        <v>5150081119</v>
      </c>
      <c r="C1976" s="465" t="s">
        <v>505</v>
      </c>
      <c r="D1976" s="515">
        <v>0</v>
      </c>
      <c r="E1976" s="513"/>
    </row>
    <row r="1977" spans="2:5" x14ac:dyDescent="0.2">
      <c r="B1977" s="458">
        <v>5150081120</v>
      </c>
      <c r="C1977" s="465" t="s">
        <v>505</v>
      </c>
      <c r="D1977" s="515">
        <v>0</v>
      </c>
      <c r="E1977" s="513"/>
    </row>
    <row r="1978" spans="2:5" x14ac:dyDescent="0.2">
      <c r="B1978" s="458">
        <v>5150081121</v>
      </c>
      <c r="C1978" s="465" t="s">
        <v>505</v>
      </c>
      <c r="D1978" s="515">
        <v>0</v>
      </c>
      <c r="E1978" s="513"/>
    </row>
    <row r="1979" spans="2:5" x14ac:dyDescent="0.2">
      <c r="B1979" s="458">
        <v>5150081122</v>
      </c>
      <c r="C1979" s="465" t="s">
        <v>505</v>
      </c>
      <c r="D1979" s="515">
        <v>0</v>
      </c>
      <c r="E1979" s="513"/>
    </row>
    <row r="1980" spans="2:5" x14ac:dyDescent="0.2">
      <c r="B1980" s="458">
        <v>5150081123</v>
      </c>
      <c r="C1980" s="465" t="s">
        <v>505</v>
      </c>
      <c r="D1980" s="515">
        <v>0</v>
      </c>
      <c r="E1980" s="513"/>
    </row>
    <row r="1981" spans="2:5" x14ac:dyDescent="0.2">
      <c r="B1981" s="458">
        <v>5150081124</v>
      </c>
      <c r="C1981" s="465" t="s">
        <v>505</v>
      </c>
      <c r="D1981" s="515">
        <v>0</v>
      </c>
      <c r="E1981" s="513"/>
    </row>
    <row r="1982" spans="2:5" x14ac:dyDescent="0.2">
      <c r="B1982" s="458">
        <v>5150081125</v>
      </c>
      <c r="C1982" s="465" t="s">
        <v>505</v>
      </c>
      <c r="D1982" s="515">
        <v>0</v>
      </c>
      <c r="E1982" s="513"/>
    </row>
    <row r="1983" spans="2:5" x14ac:dyDescent="0.2">
      <c r="B1983" s="458">
        <v>5150081126</v>
      </c>
      <c r="C1983" s="465" t="s">
        <v>505</v>
      </c>
      <c r="D1983" s="515">
        <v>0</v>
      </c>
      <c r="E1983" s="513"/>
    </row>
    <row r="1984" spans="2:5" x14ac:dyDescent="0.2">
      <c r="B1984" s="458">
        <v>5150081127</v>
      </c>
      <c r="C1984" s="465" t="s">
        <v>505</v>
      </c>
      <c r="D1984" s="515">
        <v>0</v>
      </c>
      <c r="E1984" s="513"/>
    </row>
    <row r="1985" spans="2:5" x14ac:dyDescent="0.2">
      <c r="B1985" s="458">
        <v>5150081128</v>
      </c>
      <c r="C1985" s="465" t="s">
        <v>505</v>
      </c>
      <c r="D1985" s="515">
        <v>0</v>
      </c>
      <c r="E1985" s="513"/>
    </row>
    <row r="1986" spans="2:5" x14ac:dyDescent="0.2">
      <c r="B1986" s="458">
        <v>5150081129</v>
      </c>
      <c r="C1986" s="465" t="s">
        <v>505</v>
      </c>
      <c r="D1986" s="515">
        <v>0</v>
      </c>
      <c r="E1986" s="513"/>
    </row>
    <row r="1987" spans="2:5" x14ac:dyDescent="0.2">
      <c r="B1987" s="458">
        <v>5150081130</v>
      </c>
      <c r="C1987" s="465" t="s">
        <v>505</v>
      </c>
      <c r="D1987" s="515">
        <v>0</v>
      </c>
      <c r="E1987" s="513"/>
    </row>
    <row r="1988" spans="2:5" x14ac:dyDescent="0.2">
      <c r="B1988" s="458">
        <v>5150081131</v>
      </c>
      <c r="C1988" s="465" t="s">
        <v>505</v>
      </c>
      <c r="D1988" s="515">
        <v>0</v>
      </c>
      <c r="E1988" s="513"/>
    </row>
    <row r="1989" spans="2:5" x14ac:dyDescent="0.2">
      <c r="B1989" s="458">
        <v>5150081132</v>
      </c>
      <c r="C1989" s="465" t="s">
        <v>505</v>
      </c>
      <c r="D1989" s="515">
        <v>0</v>
      </c>
      <c r="E1989" s="513"/>
    </row>
    <row r="1990" spans="2:5" x14ac:dyDescent="0.2">
      <c r="B1990" s="458">
        <v>5150081133</v>
      </c>
      <c r="C1990" s="465" t="s">
        <v>505</v>
      </c>
      <c r="D1990" s="515">
        <v>0</v>
      </c>
      <c r="E1990" s="513"/>
    </row>
    <row r="1991" spans="2:5" x14ac:dyDescent="0.2">
      <c r="B1991" s="458">
        <v>5150081134</v>
      </c>
      <c r="C1991" s="465" t="s">
        <v>505</v>
      </c>
      <c r="D1991" s="515">
        <v>0</v>
      </c>
      <c r="E1991" s="513"/>
    </row>
    <row r="1992" spans="2:5" x14ac:dyDescent="0.2">
      <c r="B1992" s="458">
        <v>5150081135</v>
      </c>
      <c r="C1992" s="465" t="s">
        <v>505</v>
      </c>
      <c r="D1992" s="515">
        <v>0</v>
      </c>
      <c r="E1992" s="513"/>
    </row>
    <row r="1993" spans="2:5" x14ac:dyDescent="0.2">
      <c r="B1993" s="458">
        <v>5150081136</v>
      </c>
      <c r="C1993" s="465" t="s">
        <v>505</v>
      </c>
      <c r="D1993" s="515">
        <v>0</v>
      </c>
      <c r="E1993" s="513"/>
    </row>
    <row r="1994" spans="2:5" x14ac:dyDescent="0.2">
      <c r="B1994" s="458">
        <v>5150081137</v>
      </c>
      <c r="C1994" s="465" t="s">
        <v>505</v>
      </c>
      <c r="D1994" s="515">
        <v>0</v>
      </c>
      <c r="E1994" s="513"/>
    </row>
    <row r="1995" spans="2:5" x14ac:dyDescent="0.2">
      <c r="B1995" s="458">
        <v>5150081138</v>
      </c>
      <c r="C1995" s="465" t="s">
        <v>505</v>
      </c>
      <c r="D1995" s="515">
        <v>0</v>
      </c>
      <c r="E1995" s="513"/>
    </row>
    <row r="1996" spans="2:5" x14ac:dyDescent="0.2">
      <c r="B1996" s="458">
        <v>5150081139</v>
      </c>
      <c r="C1996" s="465" t="s">
        <v>505</v>
      </c>
      <c r="D1996" s="515">
        <v>0</v>
      </c>
      <c r="E1996" s="513"/>
    </row>
    <row r="1997" spans="2:5" x14ac:dyDescent="0.2">
      <c r="B1997" s="458">
        <v>5150081140</v>
      </c>
      <c r="C1997" s="465" t="s">
        <v>505</v>
      </c>
      <c r="D1997" s="515">
        <v>0</v>
      </c>
      <c r="E1997" s="513"/>
    </row>
    <row r="1998" spans="2:5" x14ac:dyDescent="0.2">
      <c r="B1998" s="458">
        <v>5150081141</v>
      </c>
      <c r="C1998" s="465" t="s">
        <v>505</v>
      </c>
      <c r="D1998" s="515">
        <v>0</v>
      </c>
      <c r="E1998" s="513"/>
    </row>
    <row r="1999" spans="2:5" x14ac:dyDescent="0.2">
      <c r="B1999" s="458">
        <v>5150081142</v>
      </c>
      <c r="C1999" s="465" t="s">
        <v>505</v>
      </c>
      <c r="D1999" s="515">
        <v>0</v>
      </c>
      <c r="E1999" s="513"/>
    </row>
    <row r="2000" spans="2:5" x14ac:dyDescent="0.2">
      <c r="B2000" s="458">
        <v>5150081143</v>
      </c>
      <c r="C2000" s="465" t="s">
        <v>505</v>
      </c>
      <c r="D2000" s="515">
        <v>0</v>
      </c>
      <c r="E2000" s="513"/>
    </row>
    <row r="2001" spans="2:5" x14ac:dyDescent="0.2">
      <c r="B2001" s="458">
        <v>5150081144</v>
      </c>
      <c r="C2001" s="465" t="s">
        <v>505</v>
      </c>
      <c r="D2001" s="515">
        <v>0</v>
      </c>
      <c r="E2001" s="513"/>
    </row>
    <row r="2002" spans="2:5" x14ac:dyDescent="0.2">
      <c r="B2002" s="458">
        <v>5150081145</v>
      </c>
      <c r="C2002" s="465" t="s">
        <v>505</v>
      </c>
      <c r="D2002" s="515">
        <v>0</v>
      </c>
      <c r="E2002" s="513"/>
    </row>
    <row r="2003" spans="2:5" x14ac:dyDescent="0.2">
      <c r="B2003" s="458">
        <v>5150081146</v>
      </c>
      <c r="C2003" s="465" t="s">
        <v>505</v>
      </c>
      <c r="D2003" s="515">
        <v>0</v>
      </c>
      <c r="E2003" s="513"/>
    </row>
    <row r="2004" spans="2:5" x14ac:dyDescent="0.2">
      <c r="B2004" s="458">
        <v>5150081147</v>
      </c>
      <c r="C2004" s="465" t="s">
        <v>505</v>
      </c>
      <c r="D2004" s="515">
        <v>0</v>
      </c>
      <c r="E2004" s="513"/>
    </row>
    <row r="2005" spans="2:5" x14ac:dyDescent="0.2">
      <c r="B2005" s="458">
        <v>5150081148</v>
      </c>
      <c r="C2005" s="465" t="s">
        <v>505</v>
      </c>
      <c r="D2005" s="515">
        <v>0</v>
      </c>
      <c r="E2005" s="513"/>
    </row>
    <row r="2006" spans="2:5" x14ac:dyDescent="0.2">
      <c r="B2006" s="458">
        <v>5150081149</v>
      </c>
      <c r="C2006" s="465" t="s">
        <v>505</v>
      </c>
      <c r="D2006" s="515">
        <v>0</v>
      </c>
      <c r="E2006" s="513"/>
    </row>
    <row r="2007" spans="2:5" x14ac:dyDescent="0.2">
      <c r="B2007" s="458">
        <v>5150081150</v>
      </c>
      <c r="C2007" s="465" t="s">
        <v>505</v>
      </c>
      <c r="D2007" s="515">
        <v>0</v>
      </c>
      <c r="E2007" s="513"/>
    </row>
    <row r="2008" spans="2:5" x14ac:dyDescent="0.2">
      <c r="B2008" s="458">
        <v>5150081151</v>
      </c>
      <c r="C2008" s="465" t="s">
        <v>505</v>
      </c>
      <c r="D2008" s="515">
        <v>0</v>
      </c>
      <c r="E2008" s="513"/>
    </row>
    <row r="2009" spans="2:5" x14ac:dyDescent="0.2">
      <c r="B2009" s="458">
        <v>5150081152</v>
      </c>
      <c r="C2009" s="465" t="s">
        <v>505</v>
      </c>
      <c r="D2009" s="515">
        <v>0</v>
      </c>
      <c r="E2009" s="513"/>
    </row>
    <row r="2010" spans="2:5" x14ac:dyDescent="0.2">
      <c r="B2010" s="458">
        <v>5150081153</v>
      </c>
      <c r="C2010" s="465" t="s">
        <v>505</v>
      </c>
      <c r="D2010" s="515">
        <v>0</v>
      </c>
      <c r="E2010" s="513"/>
    </row>
    <row r="2011" spans="2:5" x14ac:dyDescent="0.2">
      <c r="B2011" s="458">
        <v>5150081154</v>
      </c>
      <c r="C2011" s="465" t="s">
        <v>505</v>
      </c>
      <c r="D2011" s="515">
        <v>0</v>
      </c>
      <c r="E2011" s="513"/>
    </row>
    <row r="2012" spans="2:5" x14ac:dyDescent="0.2">
      <c r="B2012" s="458">
        <v>5150081155</v>
      </c>
      <c r="C2012" s="465" t="s">
        <v>505</v>
      </c>
      <c r="D2012" s="515">
        <v>0</v>
      </c>
      <c r="E2012" s="513"/>
    </row>
    <row r="2013" spans="2:5" x14ac:dyDescent="0.2">
      <c r="B2013" s="458">
        <v>5150081156</v>
      </c>
      <c r="C2013" s="465" t="s">
        <v>505</v>
      </c>
      <c r="D2013" s="515">
        <v>0</v>
      </c>
      <c r="E2013" s="513"/>
    </row>
    <row r="2014" spans="2:5" x14ac:dyDescent="0.2">
      <c r="B2014" s="458">
        <v>5150081157</v>
      </c>
      <c r="C2014" s="465" t="s">
        <v>505</v>
      </c>
      <c r="D2014" s="515">
        <v>0</v>
      </c>
      <c r="E2014" s="513"/>
    </row>
    <row r="2015" spans="2:5" x14ac:dyDescent="0.2">
      <c r="B2015" s="458">
        <v>5150081158</v>
      </c>
      <c r="C2015" s="465" t="s">
        <v>505</v>
      </c>
      <c r="D2015" s="515">
        <v>0</v>
      </c>
      <c r="E2015" s="513"/>
    </row>
    <row r="2016" spans="2:5" x14ac:dyDescent="0.2">
      <c r="B2016" s="458">
        <v>5150081159</v>
      </c>
      <c r="C2016" s="465" t="s">
        <v>505</v>
      </c>
      <c r="D2016" s="515">
        <v>0</v>
      </c>
      <c r="E2016" s="513"/>
    </row>
    <row r="2017" spans="2:5" x14ac:dyDescent="0.2">
      <c r="B2017" s="458">
        <v>5150081160</v>
      </c>
      <c r="C2017" s="465" t="s">
        <v>505</v>
      </c>
      <c r="D2017" s="515">
        <v>0</v>
      </c>
      <c r="E2017" s="513"/>
    </row>
    <row r="2018" spans="2:5" x14ac:dyDescent="0.2">
      <c r="B2018" s="458">
        <v>5150081161</v>
      </c>
      <c r="C2018" s="465" t="s">
        <v>505</v>
      </c>
      <c r="D2018" s="515">
        <v>0</v>
      </c>
      <c r="E2018" s="513"/>
    </row>
    <row r="2019" spans="2:5" x14ac:dyDescent="0.2">
      <c r="B2019" s="458">
        <v>5150081162</v>
      </c>
      <c r="C2019" s="465" t="s">
        <v>505</v>
      </c>
      <c r="D2019" s="515">
        <v>0</v>
      </c>
      <c r="E2019" s="513"/>
    </row>
    <row r="2020" spans="2:5" x14ac:dyDescent="0.2">
      <c r="B2020" s="458">
        <v>5150081163</v>
      </c>
      <c r="C2020" s="465" t="s">
        <v>505</v>
      </c>
      <c r="D2020" s="515">
        <v>0</v>
      </c>
      <c r="E2020" s="513"/>
    </row>
    <row r="2021" spans="2:5" x14ac:dyDescent="0.2">
      <c r="B2021" s="458">
        <v>5150082001</v>
      </c>
      <c r="C2021" s="465" t="s">
        <v>506</v>
      </c>
      <c r="D2021" s="515">
        <v>0</v>
      </c>
      <c r="E2021" s="513"/>
    </row>
    <row r="2022" spans="2:5" x14ac:dyDescent="0.2">
      <c r="B2022" s="458">
        <v>5150082002</v>
      </c>
      <c r="C2022" s="465" t="s">
        <v>506</v>
      </c>
      <c r="D2022" s="515">
        <v>0</v>
      </c>
      <c r="E2022" s="513"/>
    </row>
    <row r="2023" spans="2:5" x14ac:dyDescent="0.2">
      <c r="B2023" s="458">
        <v>5150082003</v>
      </c>
      <c r="C2023" s="465" t="s">
        <v>506</v>
      </c>
      <c r="D2023" s="515">
        <v>0</v>
      </c>
      <c r="E2023" s="513"/>
    </row>
    <row r="2024" spans="2:5" x14ac:dyDescent="0.2">
      <c r="B2024" s="458">
        <v>5150082004</v>
      </c>
      <c r="C2024" s="465" t="s">
        <v>506</v>
      </c>
      <c r="D2024" s="515">
        <v>0</v>
      </c>
      <c r="E2024" s="513"/>
    </row>
    <row r="2025" spans="2:5" x14ac:dyDescent="0.2">
      <c r="B2025" s="458">
        <v>5150082005</v>
      </c>
      <c r="C2025" s="465" t="s">
        <v>506</v>
      </c>
      <c r="D2025" s="515">
        <v>0</v>
      </c>
      <c r="E2025" s="513"/>
    </row>
    <row r="2026" spans="2:5" x14ac:dyDescent="0.2">
      <c r="B2026" s="458">
        <v>5150082006</v>
      </c>
      <c r="C2026" s="465" t="s">
        <v>506</v>
      </c>
      <c r="D2026" s="515">
        <v>0</v>
      </c>
      <c r="E2026" s="513"/>
    </row>
    <row r="2027" spans="2:5" x14ac:dyDescent="0.2">
      <c r="B2027" s="458">
        <v>5150082007</v>
      </c>
      <c r="C2027" s="465" t="s">
        <v>506</v>
      </c>
      <c r="D2027" s="515">
        <v>0</v>
      </c>
      <c r="E2027" s="513"/>
    </row>
    <row r="2028" spans="2:5" x14ac:dyDescent="0.2">
      <c r="B2028" s="458">
        <v>5150082008</v>
      </c>
      <c r="C2028" s="465" t="s">
        <v>506</v>
      </c>
      <c r="D2028" s="515">
        <v>0</v>
      </c>
      <c r="E2028" s="513"/>
    </row>
    <row r="2029" spans="2:5" x14ac:dyDescent="0.2">
      <c r="B2029" s="458">
        <v>5150082009</v>
      </c>
      <c r="C2029" s="465" t="s">
        <v>506</v>
      </c>
      <c r="D2029" s="515">
        <v>0</v>
      </c>
      <c r="E2029" s="513"/>
    </row>
    <row r="2030" spans="2:5" x14ac:dyDescent="0.2">
      <c r="B2030" s="458">
        <v>5150082010</v>
      </c>
      <c r="C2030" s="465" t="s">
        <v>506</v>
      </c>
      <c r="D2030" s="515">
        <v>0</v>
      </c>
      <c r="E2030" s="513"/>
    </row>
    <row r="2031" spans="2:5" x14ac:dyDescent="0.2">
      <c r="B2031" s="458">
        <v>5150082011</v>
      </c>
      <c r="C2031" s="465" t="s">
        <v>506</v>
      </c>
      <c r="D2031" s="515">
        <v>0</v>
      </c>
      <c r="E2031" s="513"/>
    </row>
    <row r="2032" spans="2:5" x14ac:dyDescent="0.2">
      <c r="B2032" s="458">
        <v>5150082012</v>
      </c>
      <c r="C2032" s="465" t="s">
        <v>506</v>
      </c>
      <c r="D2032" s="515">
        <v>0</v>
      </c>
      <c r="E2032" s="513"/>
    </row>
    <row r="2033" spans="2:5" x14ac:dyDescent="0.2">
      <c r="B2033" s="458">
        <v>5150082013</v>
      </c>
      <c r="C2033" s="465" t="s">
        <v>506</v>
      </c>
      <c r="D2033" s="515">
        <v>0</v>
      </c>
      <c r="E2033" s="513"/>
    </row>
    <row r="2034" spans="2:5" x14ac:dyDescent="0.2">
      <c r="B2034" s="458">
        <v>5150082014</v>
      </c>
      <c r="C2034" s="465" t="s">
        <v>506</v>
      </c>
      <c r="D2034" s="515">
        <v>0</v>
      </c>
      <c r="E2034" s="513"/>
    </row>
    <row r="2035" spans="2:5" x14ac:dyDescent="0.2">
      <c r="B2035" s="458">
        <v>5150082015</v>
      </c>
      <c r="C2035" s="465" t="s">
        <v>506</v>
      </c>
      <c r="D2035" s="515">
        <v>1630.5</v>
      </c>
      <c r="E2035" s="513"/>
    </row>
    <row r="2036" spans="2:5" x14ac:dyDescent="0.2">
      <c r="B2036" s="458">
        <v>5150082016</v>
      </c>
      <c r="C2036" s="465" t="s">
        <v>506</v>
      </c>
      <c r="D2036" s="515">
        <v>1630.5</v>
      </c>
      <c r="E2036" s="513"/>
    </row>
    <row r="2037" spans="2:5" x14ac:dyDescent="0.2">
      <c r="B2037" s="458">
        <v>5150082017</v>
      </c>
      <c r="C2037" s="465" t="s">
        <v>506</v>
      </c>
      <c r="D2037" s="515">
        <v>1630.5</v>
      </c>
      <c r="E2037" s="513"/>
    </row>
    <row r="2038" spans="2:5" x14ac:dyDescent="0.2">
      <c r="B2038" s="458">
        <v>5150082018</v>
      </c>
      <c r="C2038" s="465" t="s">
        <v>506</v>
      </c>
      <c r="D2038" s="515">
        <v>1630.5</v>
      </c>
      <c r="E2038" s="513"/>
    </row>
    <row r="2039" spans="2:5" x14ac:dyDescent="0.2">
      <c r="B2039" s="458">
        <v>5150082019</v>
      </c>
      <c r="C2039" s="465" t="s">
        <v>506</v>
      </c>
      <c r="D2039" s="515">
        <v>1630.5</v>
      </c>
      <c r="E2039" s="513"/>
    </row>
    <row r="2040" spans="2:5" x14ac:dyDescent="0.2">
      <c r="B2040" s="458">
        <v>5150082020</v>
      </c>
      <c r="C2040" s="465" t="s">
        <v>506</v>
      </c>
      <c r="D2040" s="515">
        <v>1630.5</v>
      </c>
      <c r="E2040" s="513"/>
    </row>
    <row r="2041" spans="2:5" x14ac:dyDescent="0.2">
      <c r="B2041" s="458">
        <v>5150082021</v>
      </c>
      <c r="C2041" s="465" t="s">
        <v>506</v>
      </c>
      <c r="D2041" s="515">
        <v>1630.5</v>
      </c>
      <c r="E2041" s="513"/>
    </row>
    <row r="2042" spans="2:5" x14ac:dyDescent="0.2">
      <c r="B2042" s="458">
        <v>5150082022</v>
      </c>
      <c r="C2042" s="465" t="s">
        <v>506</v>
      </c>
      <c r="D2042" s="515">
        <v>1630.5</v>
      </c>
      <c r="E2042" s="513"/>
    </row>
    <row r="2043" spans="2:5" x14ac:dyDescent="0.2">
      <c r="B2043" s="458">
        <v>5150082023</v>
      </c>
      <c r="C2043" s="465" t="s">
        <v>506</v>
      </c>
      <c r="D2043" s="515">
        <v>1630.5</v>
      </c>
      <c r="E2043" s="513"/>
    </row>
    <row r="2044" spans="2:5" x14ac:dyDescent="0.2">
      <c r="B2044" s="458">
        <v>5150082024</v>
      </c>
      <c r="C2044" s="465" t="s">
        <v>506</v>
      </c>
      <c r="D2044" s="515">
        <v>1630.5</v>
      </c>
      <c r="E2044" s="513"/>
    </row>
    <row r="2045" spans="2:5" x14ac:dyDescent="0.2">
      <c r="B2045" s="458">
        <v>5150082025</v>
      </c>
      <c r="C2045" s="465" t="s">
        <v>506</v>
      </c>
      <c r="D2045" s="515">
        <v>1630.5</v>
      </c>
      <c r="E2045" s="513"/>
    </row>
    <row r="2046" spans="2:5" x14ac:dyDescent="0.2">
      <c r="B2046" s="458">
        <v>5150082026</v>
      </c>
      <c r="C2046" s="465" t="s">
        <v>506</v>
      </c>
      <c r="D2046" s="515">
        <v>1630.5</v>
      </c>
      <c r="E2046" s="513"/>
    </row>
    <row r="2047" spans="2:5" x14ac:dyDescent="0.2">
      <c r="B2047" s="458">
        <v>5150082027</v>
      </c>
      <c r="C2047" s="465" t="s">
        <v>506</v>
      </c>
      <c r="D2047" s="515">
        <v>1630.5</v>
      </c>
      <c r="E2047" s="513"/>
    </row>
    <row r="2048" spans="2:5" x14ac:dyDescent="0.2">
      <c r="B2048" s="458">
        <v>5150082028</v>
      </c>
      <c r="C2048" s="465" t="s">
        <v>506</v>
      </c>
      <c r="D2048" s="515">
        <v>1630.5</v>
      </c>
      <c r="E2048" s="513"/>
    </row>
    <row r="2049" spans="2:5" x14ac:dyDescent="0.2">
      <c r="B2049" s="458">
        <v>5150082029</v>
      </c>
      <c r="C2049" s="465" t="s">
        <v>506</v>
      </c>
      <c r="D2049" s="515">
        <v>1630.5</v>
      </c>
      <c r="E2049" s="513"/>
    </row>
    <row r="2050" spans="2:5" x14ac:dyDescent="0.2">
      <c r="B2050" s="458">
        <v>5150082030</v>
      </c>
      <c r="C2050" s="465" t="s">
        <v>506</v>
      </c>
      <c r="D2050" s="515">
        <v>1630.5</v>
      </c>
      <c r="E2050" s="513"/>
    </row>
    <row r="2051" spans="2:5" x14ac:dyDescent="0.2">
      <c r="B2051" s="458">
        <v>5150082031</v>
      </c>
      <c r="C2051" s="465" t="s">
        <v>506</v>
      </c>
      <c r="D2051" s="515">
        <v>1630.5</v>
      </c>
      <c r="E2051" s="513"/>
    </row>
    <row r="2052" spans="2:5" x14ac:dyDescent="0.2">
      <c r="B2052" s="458">
        <v>5150082032</v>
      </c>
      <c r="C2052" s="465" t="s">
        <v>506</v>
      </c>
      <c r="D2052" s="515">
        <v>1630.5</v>
      </c>
      <c r="E2052" s="513"/>
    </row>
    <row r="2053" spans="2:5" x14ac:dyDescent="0.2">
      <c r="B2053" s="458">
        <v>5150082033</v>
      </c>
      <c r="C2053" s="465" t="s">
        <v>506</v>
      </c>
      <c r="D2053" s="515">
        <v>1630.5</v>
      </c>
      <c r="E2053" s="513"/>
    </row>
    <row r="2054" spans="2:5" x14ac:dyDescent="0.2">
      <c r="B2054" s="458">
        <v>5150082034</v>
      </c>
      <c r="C2054" s="465" t="s">
        <v>506</v>
      </c>
      <c r="D2054" s="515">
        <v>1630.5</v>
      </c>
      <c r="E2054" s="513"/>
    </row>
    <row r="2055" spans="2:5" x14ac:dyDescent="0.2">
      <c r="B2055" s="458">
        <v>5150082035</v>
      </c>
      <c r="C2055" s="465" t="s">
        <v>506</v>
      </c>
      <c r="D2055" s="515">
        <v>1630.5</v>
      </c>
      <c r="E2055" s="513"/>
    </row>
    <row r="2056" spans="2:5" x14ac:dyDescent="0.2">
      <c r="B2056" s="458">
        <v>5150082036</v>
      </c>
      <c r="C2056" s="465" t="s">
        <v>506</v>
      </c>
      <c r="D2056" s="515">
        <v>1630.5</v>
      </c>
      <c r="E2056" s="513"/>
    </row>
    <row r="2057" spans="2:5" x14ac:dyDescent="0.2">
      <c r="B2057" s="458">
        <v>5150082037</v>
      </c>
      <c r="C2057" s="465" t="s">
        <v>506</v>
      </c>
      <c r="D2057" s="515">
        <v>1630.5</v>
      </c>
      <c r="E2057" s="513"/>
    </row>
    <row r="2058" spans="2:5" x14ac:dyDescent="0.2">
      <c r="B2058" s="458">
        <v>5150082038</v>
      </c>
      <c r="C2058" s="465" t="s">
        <v>506</v>
      </c>
      <c r="D2058" s="515">
        <v>0</v>
      </c>
      <c r="E2058" s="513"/>
    </row>
    <row r="2059" spans="2:5" x14ac:dyDescent="0.2">
      <c r="B2059" s="458">
        <v>5150082039</v>
      </c>
      <c r="C2059" s="465" t="s">
        <v>506</v>
      </c>
      <c r="D2059" s="515">
        <v>0</v>
      </c>
      <c r="E2059" s="513"/>
    </row>
    <row r="2060" spans="2:5" x14ac:dyDescent="0.2">
      <c r="B2060" s="458">
        <v>5150082040</v>
      </c>
      <c r="C2060" s="465" t="s">
        <v>506</v>
      </c>
      <c r="D2060" s="515">
        <v>0</v>
      </c>
      <c r="E2060" s="513"/>
    </row>
    <row r="2061" spans="2:5" x14ac:dyDescent="0.2">
      <c r="B2061" s="458">
        <v>5150082041</v>
      </c>
      <c r="C2061" s="465" t="s">
        <v>506</v>
      </c>
      <c r="D2061" s="515">
        <v>0</v>
      </c>
      <c r="E2061" s="513"/>
    </row>
    <row r="2062" spans="2:5" x14ac:dyDescent="0.2">
      <c r="B2062" s="458">
        <v>5150082042</v>
      </c>
      <c r="C2062" s="465" t="s">
        <v>506</v>
      </c>
      <c r="D2062" s="515">
        <v>0</v>
      </c>
      <c r="E2062" s="513"/>
    </row>
    <row r="2063" spans="2:5" x14ac:dyDescent="0.2">
      <c r="B2063" s="458">
        <v>5150082043</v>
      </c>
      <c r="C2063" s="465" t="s">
        <v>506</v>
      </c>
      <c r="D2063" s="515">
        <v>0</v>
      </c>
      <c r="E2063" s="513"/>
    </row>
    <row r="2064" spans="2:5" x14ac:dyDescent="0.2">
      <c r="B2064" s="458">
        <v>5150082044</v>
      </c>
      <c r="C2064" s="465" t="s">
        <v>506</v>
      </c>
      <c r="D2064" s="515">
        <v>0</v>
      </c>
      <c r="E2064" s="513"/>
    </row>
    <row r="2065" spans="2:5" x14ac:dyDescent="0.2">
      <c r="B2065" s="458">
        <v>5150082045</v>
      </c>
      <c r="C2065" s="465" t="s">
        <v>506</v>
      </c>
      <c r="D2065" s="515">
        <v>0</v>
      </c>
      <c r="E2065" s="513"/>
    </row>
    <row r="2066" spans="2:5" x14ac:dyDescent="0.2">
      <c r="B2066" s="458">
        <v>5150082046</v>
      </c>
      <c r="C2066" s="465" t="s">
        <v>506</v>
      </c>
      <c r="D2066" s="515">
        <v>0</v>
      </c>
      <c r="E2066" s="513"/>
    </row>
    <row r="2067" spans="2:5" x14ac:dyDescent="0.2">
      <c r="B2067" s="458">
        <v>5150082047</v>
      </c>
      <c r="C2067" s="465" t="s">
        <v>506</v>
      </c>
      <c r="D2067" s="515">
        <v>0</v>
      </c>
      <c r="E2067" s="513"/>
    </row>
    <row r="2068" spans="2:5" x14ac:dyDescent="0.2">
      <c r="B2068" s="458">
        <v>5150082048</v>
      </c>
      <c r="C2068" s="465" t="s">
        <v>506</v>
      </c>
      <c r="D2068" s="515">
        <v>0</v>
      </c>
      <c r="E2068" s="513"/>
    </row>
    <row r="2069" spans="2:5" x14ac:dyDescent="0.2">
      <c r="B2069" s="458">
        <v>5150082049</v>
      </c>
      <c r="C2069" s="465" t="s">
        <v>506</v>
      </c>
      <c r="D2069" s="515">
        <v>0</v>
      </c>
      <c r="E2069" s="513"/>
    </row>
    <row r="2070" spans="2:5" x14ac:dyDescent="0.2">
      <c r="B2070" s="458">
        <v>5150082050</v>
      </c>
      <c r="C2070" s="465" t="s">
        <v>506</v>
      </c>
      <c r="D2070" s="515">
        <v>0</v>
      </c>
      <c r="E2070" s="513"/>
    </row>
    <row r="2071" spans="2:5" x14ac:dyDescent="0.2">
      <c r="B2071" s="458">
        <v>5150082051</v>
      </c>
      <c r="C2071" s="465" t="s">
        <v>506</v>
      </c>
      <c r="D2071" s="515">
        <v>0</v>
      </c>
      <c r="E2071" s="513"/>
    </row>
    <row r="2072" spans="2:5" x14ac:dyDescent="0.2">
      <c r="B2072" s="458">
        <v>5150082052</v>
      </c>
      <c r="C2072" s="465" t="s">
        <v>506</v>
      </c>
      <c r="D2072" s="515">
        <v>0</v>
      </c>
      <c r="E2072" s="513"/>
    </row>
    <row r="2073" spans="2:5" x14ac:dyDescent="0.2">
      <c r="B2073" s="458">
        <v>5150082053</v>
      </c>
      <c r="C2073" s="465" t="s">
        <v>506</v>
      </c>
      <c r="D2073" s="515">
        <v>0</v>
      </c>
      <c r="E2073" s="513"/>
    </row>
    <row r="2074" spans="2:5" x14ac:dyDescent="0.2">
      <c r="B2074" s="458">
        <v>5150082054</v>
      </c>
      <c r="C2074" s="465" t="s">
        <v>506</v>
      </c>
      <c r="D2074" s="515">
        <v>0</v>
      </c>
      <c r="E2074" s="513"/>
    </row>
    <row r="2075" spans="2:5" x14ac:dyDescent="0.2">
      <c r="B2075" s="458">
        <v>5150082055</v>
      </c>
      <c r="C2075" s="465" t="s">
        <v>506</v>
      </c>
      <c r="D2075" s="515">
        <v>0</v>
      </c>
      <c r="E2075" s="513"/>
    </row>
    <row r="2076" spans="2:5" x14ac:dyDescent="0.2">
      <c r="B2076" s="458">
        <v>5150082056</v>
      </c>
      <c r="C2076" s="465" t="s">
        <v>506</v>
      </c>
      <c r="D2076" s="515">
        <v>0</v>
      </c>
      <c r="E2076" s="513"/>
    </row>
    <row r="2077" spans="2:5" x14ac:dyDescent="0.2">
      <c r="B2077" s="458">
        <v>5150082057</v>
      </c>
      <c r="C2077" s="465" t="s">
        <v>506</v>
      </c>
      <c r="D2077" s="515">
        <v>0</v>
      </c>
      <c r="E2077" s="513"/>
    </row>
    <row r="2078" spans="2:5" x14ac:dyDescent="0.2">
      <c r="B2078" s="458">
        <v>5150082058</v>
      </c>
      <c r="C2078" s="465" t="s">
        <v>506</v>
      </c>
      <c r="D2078" s="515">
        <v>0</v>
      </c>
      <c r="E2078" s="513"/>
    </row>
    <row r="2079" spans="2:5" x14ac:dyDescent="0.2">
      <c r="B2079" s="458">
        <v>5150082059</v>
      </c>
      <c r="C2079" s="465" t="s">
        <v>506</v>
      </c>
      <c r="D2079" s="515">
        <v>0</v>
      </c>
      <c r="E2079" s="513"/>
    </row>
    <row r="2080" spans="2:5" x14ac:dyDescent="0.2">
      <c r="B2080" s="458">
        <v>5150082060</v>
      </c>
      <c r="C2080" s="465" t="s">
        <v>506</v>
      </c>
      <c r="D2080" s="515">
        <v>0</v>
      </c>
      <c r="E2080" s="513"/>
    </row>
    <row r="2081" spans="2:5" x14ac:dyDescent="0.2">
      <c r="B2081" s="458">
        <v>5150082061</v>
      </c>
      <c r="C2081" s="465" t="s">
        <v>506</v>
      </c>
      <c r="D2081" s="515">
        <v>0</v>
      </c>
      <c r="E2081" s="513"/>
    </row>
    <row r="2082" spans="2:5" x14ac:dyDescent="0.2">
      <c r="B2082" s="458">
        <v>5150082062</v>
      </c>
      <c r="C2082" s="465" t="s">
        <v>506</v>
      </c>
      <c r="D2082" s="515">
        <v>0</v>
      </c>
      <c r="E2082" s="513"/>
    </row>
    <row r="2083" spans="2:5" x14ac:dyDescent="0.2">
      <c r="B2083" s="458">
        <v>5150082063</v>
      </c>
      <c r="C2083" s="465" t="s">
        <v>506</v>
      </c>
      <c r="D2083" s="515">
        <v>0</v>
      </c>
      <c r="E2083" s="513"/>
    </row>
    <row r="2084" spans="2:5" x14ac:dyDescent="0.2">
      <c r="B2084" s="458">
        <v>5150082064</v>
      </c>
      <c r="C2084" s="465" t="s">
        <v>506</v>
      </c>
      <c r="D2084" s="515">
        <v>0</v>
      </c>
      <c r="E2084" s="513"/>
    </row>
    <row r="2085" spans="2:5" x14ac:dyDescent="0.2">
      <c r="B2085" s="458">
        <v>5150082065</v>
      </c>
      <c r="C2085" s="465" t="s">
        <v>506</v>
      </c>
      <c r="D2085" s="515">
        <v>0</v>
      </c>
      <c r="E2085" s="513"/>
    </row>
    <row r="2086" spans="2:5" x14ac:dyDescent="0.2">
      <c r="B2086" s="458">
        <v>5150082066</v>
      </c>
      <c r="C2086" s="465" t="s">
        <v>506</v>
      </c>
      <c r="D2086" s="515">
        <v>0</v>
      </c>
      <c r="E2086" s="513"/>
    </row>
    <row r="2087" spans="2:5" x14ac:dyDescent="0.2">
      <c r="B2087" s="458">
        <v>5150082067</v>
      </c>
      <c r="C2087" s="465" t="s">
        <v>506</v>
      </c>
      <c r="D2087" s="515">
        <v>0</v>
      </c>
      <c r="E2087" s="513"/>
    </row>
    <row r="2088" spans="2:5" x14ac:dyDescent="0.2">
      <c r="B2088" s="458">
        <v>5150082068</v>
      </c>
      <c r="C2088" s="465" t="s">
        <v>506</v>
      </c>
      <c r="D2088" s="515">
        <v>0</v>
      </c>
      <c r="E2088" s="513"/>
    </row>
    <row r="2089" spans="2:5" x14ac:dyDescent="0.2">
      <c r="B2089" s="458">
        <v>5150082069</v>
      </c>
      <c r="C2089" s="465" t="s">
        <v>506</v>
      </c>
      <c r="D2089" s="515">
        <v>0</v>
      </c>
      <c r="E2089" s="513"/>
    </row>
    <row r="2090" spans="2:5" x14ac:dyDescent="0.2">
      <c r="B2090" s="458">
        <v>5150082070</v>
      </c>
      <c r="C2090" s="465" t="s">
        <v>506</v>
      </c>
      <c r="D2090" s="515">
        <v>0</v>
      </c>
      <c r="E2090" s="513"/>
    </row>
    <row r="2091" spans="2:5" x14ac:dyDescent="0.2">
      <c r="B2091" s="458">
        <v>5150082071</v>
      </c>
      <c r="C2091" s="465" t="s">
        <v>506</v>
      </c>
      <c r="D2091" s="515">
        <v>0</v>
      </c>
      <c r="E2091" s="513"/>
    </row>
    <row r="2092" spans="2:5" x14ac:dyDescent="0.2">
      <c r="B2092" s="458">
        <v>5150082072</v>
      </c>
      <c r="C2092" s="465" t="s">
        <v>506</v>
      </c>
      <c r="D2092" s="515">
        <v>0</v>
      </c>
      <c r="E2092" s="513"/>
    </row>
    <row r="2093" spans="2:5" x14ac:dyDescent="0.2">
      <c r="B2093" s="458">
        <v>5150082073</v>
      </c>
      <c r="C2093" s="465" t="s">
        <v>506</v>
      </c>
      <c r="D2093" s="515">
        <v>0</v>
      </c>
      <c r="E2093" s="513"/>
    </row>
    <row r="2094" spans="2:5" x14ac:dyDescent="0.2">
      <c r="B2094" s="458">
        <v>5150082074</v>
      </c>
      <c r="C2094" s="465" t="s">
        <v>506</v>
      </c>
      <c r="D2094" s="515">
        <v>0</v>
      </c>
      <c r="E2094" s="513"/>
    </row>
    <row r="2095" spans="2:5" x14ac:dyDescent="0.2">
      <c r="B2095" s="458">
        <v>5150082075</v>
      </c>
      <c r="C2095" s="465" t="s">
        <v>506</v>
      </c>
      <c r="D2095" s="515">
        <v>0</v>
      </c>
      <c r="E2095" s="513"/>
    </row>
    <row r="2096" spans="2:5" x14ac:dyDescent="0.2">
      <c r="B2096" s="458">
        <v>5150082076</v>
      </c>
      <c r="C2096" s="465" t="s">
        <v>506</v>
      </c>
      <c r="D2096" s="515">
        <v>0</v>
      </c>
      <c r="E2096" s="513"/>
    </row>
    <row r="2097" spans="2:5" x14ac:dyDescent="0.2">
      <c r="B2097" s="458">
        <v>5150082077</v>
      </c>
      <c r="C2097" s="465" t="s">
        <v>506</v>
      </c>
      <c r="D2097" s="515">
        <v>0</v>
      </c>
      <c r="E2097" s="513"/>
    </row>
    <row r="2098" spans="2:5" x14ac:dyDescent="0.2">
      <c r="B2098" s="458">
        <v>5150082078</v>
      </c>
      <c r="C2098" s="465" t="s">
        <v>506</v>
      </c>
      <c r="D2098" s="515">
        <v>0</v>
      </c>
      <c r="E2098" s="513"/>
    </row>
    <row r="2099" spans="2:5" x14ac:dyDescent="0.2">
      <c r="B2099" s="458">
        <v>5150082079</v>
      </c>
      <c r="C2099" s="465" t="s">
        <v>506</v>
      </c>
      <c r="D2099" s="515">
        <v>0</v>
      </c>
      <c r="E2099" s="513"/>
    </row>
    <row r="2100" spans="2:5" x14ac:dyDescent="0.2">
      <c r="B2100" s="458">
        <v>5150082080</v>
      </c>
      <c r="C2100" s="465" t="s">
        <v>506</v>
      </c>
      <c r="D2100" s="515">
        <v>0</v>
      </c>
      <c r="E2100" s="513"/>
    </row>
    <row r="2101" spans="2:5" x14ac:dyDescent="0.2">
      <c r="B2101" s="458">
        <v>5150082081</v>
      </c>
      <c r="C2101" s="465" t="s">
        <v>506</v>
      </c>
      <c r="D2101" s="515">
        <v>0</v>
      </c>
      <c r="E2101" s="513"/>
    </row>
    <row r="2102" spans="2:5" x14ac:dyDescent="0.2">
      <c r="B2102" s="458">
        <v>5150082082</v>
      </c>
      <c r="C2102" s="465" t="s">
        <v>506</v>
      </c>
      <c r="D2102" s="515">
        <v>0</v>
      </c>
      <c r="E2102" s="513"/>
    </row>
    <row r="2103" spans="2:5" x14ac:dyDescent="0.2">
      <c r="B2103" s="458">
        <v>5150082083</v>
      </c>
      <c r="C2103" s="465" t="s">
        <v>506</v>
      </c>
      <c r="D2103" s="515">
        <v>0</v>
      </c>
      <c r="E2103" s="513"/>
    </row>
    <row r="2104" spans="2:5" x14ac:dyDescent="0.2">
      <c r="B2104" s="458">
        <v>5150082084</v>
      </c>
      <c r="C2104" s="465" t="s">
        <v>506</v>
      </c>
      <c r="D2104" s="515">
        <v>0</v>
      </c>
      <c r="E2104" s="513"/>
    </row>
    <row r="2105" spans="2:5" x14ac:dyDescent="0.2">
      <c r="B2105" s="458">
        <v>5150082085</v>
      </c>
      <c r="C2105" s="465" t="s">
        <v>506</v>
      </c>
      <c r="D2105" s="515">
        <v>0</v>
      </c>
      <c r="E2105" s="513"/>
    </row>
    <row r="2106" spans="2:5" x14ac:dyDescent="0.2">
      <c r="B2106" s="458">
        <v>5150082086</v>
      </c>
      <c r="C2106" s="465" t="s">
        <v>506</v>
      </c>
      <c r="D2106" s="515">
        <v>0</v>
      </c>
      <c r="E2106" s="513"/>
    </row>
    <row r="2107" spans="2:5" x14ac:dyDescent="0.2">
      <c r="B2107" s="458">
        <v>5150082087</v>
      </c>
      <c r="C2107" s="465" t="s">
        <v>506</v>
      </c>
      <c r="D2107" s="515">
        <v>0</v>
      </c>
      <c r="E2107" s="513"/>
    </row>
    <row r="2108" spans="2:5" x14ac:dyDescent="0.2">
      <c r="B2108" s="458">
        <v>5150082088</v>
      </c>
      <c r="C2108" s="465" t="s">
        <v>506</v>
      </c>
      <c r="D2108" s="515">
        <v>0</v>
      </c>
      <c r="E2108" s="513"/>
    </row>
    <row r="2109" spans="2:5" x14ac:dyDescent="0.2">
      <c r="B2109" s="458">
        <v>5150082089</v>
      </c>
      <c r="C2109" s="465" t="s">
        <v>506</v>
      </c>
      <c r="D2109" s="515">
        <v>0</v>
      </c>
      <c r="E2109" s="513"/>
    </row>
    <row r="2110" spans="2:5" x14ac:dyDescent="0.2">
      <c r="B2110" s="458">
        <v>5150082090</v>
      </c>
      <c r="C2110" s="465" t="s">
        <v>506</v>
      </c>
      <c r="D2110" s="515">
        <v>0</v>
      </c>
      <c r="E2110" s="513"/>
    </row>
    <row r="2111" spans="2:5" x14ac:dyDescent="0.2">
      <c r="B2111" s="458">
        <v>5150082091</v>
      </c>
      <c r="C2111" s="465" t="s">
        <v>506</v>
      </c>
      <c r="D2111" s="515">
        <v>0</v>
      </c>
      <c r="E2111" s="513"/>
    </row>
    <row r="2112" spans="2:5" x14ac:dyDescent="0.2">
      <c r="B2112" s="458">
        <v>5150082092</v>
      </c>
      <c r="C2112" s="465" t="s">
        <v>506</v>
      </c>
      <c r="D2112" s="515">
        <v>0</v>
      </c>
      <c r="E2112" s="513"/>
    </row>
    <row r="2113" spans="2:5" x14ac:dyDescent="0.2">
      <c r="B2113" s="458">
        <v>5150082093</v>
      </c>
      <c r="C2113" s="465" t="s">
        <v>506</v>
      </c>
      <c r="D2113" s="515">
        <v>0</v>
      </c>
      <c r="E2113" s="513"/>
    </row>
    <row r="2114" spans="2:5" x14ac:dyDescent="0.2">
      <c r="B2114" s="458">
        <v>5150082094</v>
      </c>
      <c r="C2114" s="465" t="s">
        <v>506</v>
      </c>
      <c r="D2114" s="515">
        <v>0</v>
      </c>
      <c r="E2114" s="513"/>
    </row>
    <row r="2115" spans="2:5" x14ac:dyDescent="0.2">
      <c r="B2115" s="458">
        <v>5150082095</v>
      </c>
      <c r="C2115" s="465" t="s">
        <v>506</v>
      </c>
      <c r="D2115" s="515">
        <v>0</v>
      </c>
      <c r="E2115" s="513"/>
    </row>
    <row r="2116" spans="2:5" x14ac:dyDescent="0.2">
      <c r="B2116" s="458">
        <v>5150082096</v>
      </c>
      <c r="C2116" s="465" t="s">
        <v>506</v>
      </c>
      <c r="D2116" s="515">
        <v>0</v>
      </c>
      <c r="E2116" s="513"/>
    </row>
    <row r="2117" spans="2:5" x14ac:dyDescent="0.2">
      <c r="B2117" s="458">
        <v>5150082097</v>
      </c>
      <c r="C2117" s="465" t="s">
        <v>506</v>
      </c>
      <c r="D2117" s="515">
        <v>0</v>
      </c>
      <c r="E2117" s="513"/>
    </row>
    <row r="2118" spans="2:5" x14ac:dyDescent="0.2">
      <c r="B2118" s="458">
        <v>5150082098</v>
      </c>
      <c r="C2118" s="465" t="s">
        <v>506</v>
      </c>
      <c r="D2118" s="515">
        <v>0</v>
      </c>
      <c r="E2118" s="513"/>
    </row>
    <row r="2119" spans="2:5" x14ac:dyDescent="0.2">
      <c r="B2119" s="458">
        <v>5150082099</v>
      </c>
      <c r="C2119" s="465" t="s">
        <v>506</v>
      </c>
      <c r="D2119" s="515">
        <v>0</v>
      </c>
      <c r="E2119" s="513"/>
    </row>
    <row r="2120" spans="2:5" x14ac:dyDescent="0.2">
      <c r="B2120" s="458">
        <v>5150082100</v>
      </c>
      <c r="C2120" s="465" t="s">
        <v>506</v>
      </c>
      <c r="D2120" s="515">
        <v>0</v>
      </c>
      <c r="E2120" s="513"/>
    </row>
    <row r="2121" spans="2:5" x14ac:dyDescent="0.2">
      <c r="B2121" s="458">
        <v>5150082101</v>
      </c>
      <c r="C2121" s="465" t="s">
        <v>506</v>
      </c>
      <c r="D2121" s="515">
        <v>0</v>
      </c>
      <c r="E2121" s="513"/>
    </row>
    <row r="2122" spans="2:5" x14ac:dyDescent="0.2">
      <c r="B2122" s="458">
        <v>5150082102</v>
      </c>
      <c r="C2122" s="465" t="s">
        <v>506</v>
      </c>
      <c r="D2122" s="515">
        <v>0</v>
      </c>
      <c r="E2122" s="513"/>
    </row>
    <row r="2123" spans="2:5" x14ac:dyDescent="0.2">
      <c r="B2123" s="458">
        <v>5150082103</v>
      </c>
      <c r="C2123" s="465" t="s">
        <v>506</v>
      </c>
      <c r="D2123" s="515">
        <v>0</v>
      </c>
      <c r="E2123" s="513"/>
    </row>
    <row r="2124" spans="2:5" x14ac:dyDescent="0.2">
      <c r="B2124" s="458">
        <v>5150082104</v>
      </c>
      <c r="C2124" s="465" t="s">
        <v>506</v>
      </c>
      <c r="D2124" s="515">
        <v>0</v>
      </c>
      <c r="E2124" s="513"/>
    </row>
    <row r="2125" spans="2:5" x14ac:dyDescent="0.2">
      <c r="B2125" s="458">
        <v>5150082105</v>
      </c>
      <c r="C2125" s="465" t="s">
        <v>506</v>
      </c>
      <c r="D2125" s="515">
        <v>0</v>
      </c>
      <c r="E2125" s="513"/>
    </row>
    <row r="2126" spans="2:5" x14ac:dyDescent="0.2">
      <c r="B2126" s="458">
        <v>5150082106</v>
      </c>
      <c r="C2126" s="465" t="s">
        <v>506</v>
      </c>
      <c r="D2126" s="515">
        <v>0</v>
      </c>
      <c r="E2126" s="513"/>
    </row>
    <row r="2127" spans="2:5" x14ac:dyDescent="0.2">
      <c r="B2127" s="458">
        <v>5150082107</v>
      </c>
      <c r="C2127" s="465" t="s">
        <v>506</v>
      </c>
      <c r="D2127" s="515">
        <v>0</v>
      </c>
      <c r="E2127" s="513"/>
    </row>
    <row r="2128" spans="2:5" x14ac:dyDescent="0.2">
      <c r="B2128" s="458">
        <v>5150082108</v>
      </c>
      <c r="C2128" s="465" t="s">
        <v>506</v>
      </c>
      <c r="D2128" s="515">
        <v>0</v>
      </c>
      <c r="E2128" s="513"/>
    </row>
    <row r="2129" spans="2:5" x14ac:dyDescent="0.2">
      <c r="B2129" s="458">
        <v>5150082109</v>
      </c>
      <c r="C2129" s="465" t="s">
        <v>506</v>
      </c>
      <c r="D2129" s="515">
        <v>0</v>
      </c>
      <c r="E2129" s="513"/>
    </row>
    <row r="2130" spans="2:5" x14ac:dyDescent="0.2">
      <c r="B2130" s="458">
        <v>5150082110</v>
      </c>
      <c r="C2130" s="465" t="s">
        <v>506</v>
      </c>
      <c r="D2130" s="515">
        <v>0</v>
      </c>
      <c r="E2130" s="513"/>
    </row>
    <row r="2131" spans="2:5" x14ac:dyDescent="0.2">
      <c r="B2131" s="458">
        <v>5150082111</v>
      </c>
      <c r="C2131" s="465" t="s">
        <v>506</v>
      </c>
      <c r="D2131" s="515">
        <v>0</v>
      </c>
      <c r="E2131" s="513"/>
    </row>
    <row r="2132" spans="2:5" x14ac:dyDescent="0.2">
      <c r="B2132" s="458">
        <v>5150082112</v>
      </c>
      <c r="C2132" s="465" t="s">
        <v>506</v>
      </c>
      <c r="D2132" s="515">
        <v>0</v>
      </c>
      <c r="E2132" s="513"/>
    </row>
    <row r="2133" spans="2:5" x14ac:dyDescent="0.2">
      <c r="B2133" s="458">
        <v>5150082113</v>
      </c>
      <c r="C2133" s="465" t="s">
        <v>506</v>
      </c>
      <c r="D2133" s="515">
        <v>0</v>
      </c>
      <c r="E2133" s="513"/>
    </row>
    <row r="2134" spans="2:5" x14ac:dyDescent="0.2">
      <c r="B2134" s="458">
        <v>5150082114</v>
      </c>
      <c r="C2134" s="465" t="s">
        <v>506</v>
      </c>
      <c r="D2134" s="515">
        <v>0</v>
      </c>
      <c r="E2134" s="513"/>
    </row>
    <row r="2135" spans="2:5" x14ac:dyDescent="0.2">
      <c r="B2135" s="458">
        <v>5150082115</v>
      </c>
      <c r="C2135" s="465" t="s">
        <v>506</v>
      </c>
      <c r="D2135" s="515">
        <v>0</v>
      </c>
      <c r="E2135" s="513"/>
    </row>
    <row r="2136" spans="2:5" x14ac:dyDescent="0.2">
      <c r="B2136" s="458">
        <v>5150082116</v>
      </c>
      <c r="C2136" s="465" t="s">
        <v>506</v>
      </c>
      <c r="D2136" s="515">
        <v>0</v>
      </c>
      <c r="E2136" s="513"/>
    </row>
    <row r="2137" spans="2:5" x14ac:dyDescent="0.2">
      <c r="B2137" s="458">
        <v>5150082117</v>
      </c>
      <c r="C2137" s="465" t="s">
        <v>506</v>
      </c>
      <c r="D2137" s="515">
        <v>0</v>
      </c>
      <c r="E2137" s="513"/>
    </row>
    <row r="2138" spans="2:5" x14ac:dyDescent="0.2">
      <c r="B2138" s="458">
        <v>5150082118</v>
      </c>
      <c r="C2138" s="465" t="s">
        <v>506</v>
      </c>
      <c r="D2138" s="515">
        <v>0</v>
      </c>
      <c r="E2138" s="513"/>
    </row>
    <row r="2139" spans="2:5" x14ac:dyDescent="0.2">
      <c r="B2139" s="458">
        <v>5150082119</v>
      </c>
      <c r="C2139" s="465" t="s">
        <v>506</v>
      </c>
      <c r="D2139" s="515">
        <v>0</v>
      </c>
      <c r="E2139" s="513"/>
    </row>
    <row r="2140" spans="2:5" x14ac:dyDescent="0.2">
      <c r="B2140" s="458">
        <v>5150082120</v>
      </c>
      <c r="C2140" s="465" t="s">
        <v>506</v>
      </c>
      <c r="D2140" s="515">
        <v>0</v>
      </c>
      <c r="E2140" s="513"/>
    </row>
    <row r="2141" spans="2:5" x14ac:dyDescent="0.2">
      <c r="B2141" s="458">
        <v>5150082121</v>
      </c>
      <c r="C2141" s="465" t="s">
        <v>506</v>
      </c>
      <c r="D2141" s="515">
        <v>0</v>
      </c>
      <c r="E2141" s="513"/>
    </row>
    <row r="2142" spans="2:5" x14ac:dyDescent="0.2">
      <c r="B2142" s="458">
        <v>5150082122</v>
      </c>
      <c r="C2142" s="465" t="s">
        <v>506</v>
      </c>
      <c r="D2142" s="515">
        <v>0</v>
      </c>
      <c r="E2142" s="513"/>
    </row>
    <row r="2143" spans="2:5" x14ac:dyDescent="0.2">
      <c r="B2143" s="458">
        <v>5150082123</v>
      </c>
      <c r="C2143" s="465" t="s">
        <v>506</v>
      </c>
      <c r="D2143" s="515">
        <v>0</v>
      </c>
      <c r="E2143" s="513"/>
    </row>
    <row r="2144" spans="2:5" x14ac:dyDescent="0.2">
      <c r="B2144" s="458">
        <v>5150082124</v>
      </c>
      <c r="C2144" s="465" t="s">
        <v>506</v>
      </c>
      <c r="D2144" s="515">
        <v>0</v>
      </c>
      <c r="E2144" s="513"/>
    </row>
    <row r="2145" spans="2:5" x14ac:dyDescent="0.2">
      <c r="B2145" s="458">
        <v>5150082125</v>
      </c>
      <c r="C2145" s="465" t="s">
        <v>506</v>
      </c>
      <c r="D2145" s="515">
        <v>0</v>
      </c>
      <c r="E2145" s="513"/>
    </row>
    <row r="2146" spans="2:5" x14ac:dyDescent="0.2">
      <c r="B2146" s="458">
        <v>5150082126</v>
      </c>
      <c r="C2146" s="465" t="s">
        <v>506</v>
      </c>
      <c r="D2146" s="515">
        <v>0</v>
      </c>
      <c r="E2146" s="513"/>
    </row>
    <row r="2147" spans="2:5" x14ac:dyDescent="0.2">
      <c r="B2147" s="458">
        <v>5150082127</v>
      </c>
      <c r="C2147" s="465" t="s">
        <v>506</v>
      </c>
      <c r="D2147" s="515">
        <v>0</v>
      </c>
      <c r="E2147" s="513"/>
    </row>
    <row r="2148" spans="2:5" x14ac:dyDescent="0.2">
      <c r="B2148" s="458">
        <v>5150082128</v>
      </c>
      <c r="C2148" s="465" t="s">
        <v>506</v>
      </c>
      <c r="D2148" s="515">
        <v>0</v>
      </c>
      <c r="E2148" s="513"/>
    </row>
    <row r="2149" spans="2:5" x14ac:dyDescent="0.2">
      <c r="B2149" s="458">
        <v>5150082129</v>
      </c>
      <c r="C2149" s="465" t="s">
        <v>506</v>
      </c>
      <c r="D2149" s="515">
        <v>0</v>
      </c>
      <c r="E2149" s="513"/>
    </row>
    <row r="2150" spans="2:5" x14ac:dyDescent="0.2">
      <c r="B2150" s="458">
        <v>5150082130</v>
      </c>
      <c r="C2150" s="465" t="s">
        <v>506</v>
      </c>
      <c r="D2150" s="515">
        <v>0</v>
      </c>
      <c r="E2150" s="513"/>
    </row>
    <row r="2151" spans="2:5" x14ac:dyDescent="0.2">
      <c r="B2151" s="458">
        <v>5150082131</v>
      </c>
      <c r="C2151" s="465" t="s">
        <v>506</v>
      </c>
      <c r="D2151" s="515">
        <v>0</v>
      </c>
      <c r="E2151" s="513"/>
    </row>
    <row r="2152" spans="2:5" x14ac:dyDescent="0.2">
      <c r="B2152" s="458">
        <v>5150082132</v>
      </c>
      <c r="C2152" s="465" t="s">
        <v>506</v>
      </c>
      <c r="D2152" s="515">
        <v>0</v>
      </c>
      <c r="E2152" s="513"/>
    </row>
    <row r="2153" spans="2:5" x14ac:dyDescent="0.2">
      <c r="B2153" s="458">
        <v>5150082133</v>
      </c>
      <c r="C2153" s="465" t="s">
        <v>506</v>
      </c>
      <c r="D2153" s="515">
        <v>0</v>
      </c>
      <c r="E2153" s="513"/>
    </row>
    <row r="2154" spans="2:5" x14ac:dyDescent="0.2">
      <c r="B2154" s="458">
        <v>5150082134</v>
      </c>
      <c r="C2154" s="465" t="s">
        <v>506</v>
      </c>
      <c r="D2154" s="515">
        <v>0</v>
      </c>
      <c r="E2154" s="513"/>
    </row>
    <row r="2155" spans="2:5" x14ac:dyDescent="0.2">
      <c r="B2155" s="458">
        <v>5150082135</v>
      </c>
      <c r="C2155" s="465" t="s">
        <v>506</v>
      </c>
      <c r="D2155" s="515">
        <v>0</v>
      </c>
      <c r="E2155" s="513"/>
    </row>
    <row r="2156" spans="2:5" x14ac:dyDescent="0.2">
      <c r="B2156" s="458">
        <v>5150082136</v>
      </c>
      <c r="C2156" s="465" t="s">
        <v>506</v>
      </c>
      <c r="D2156" s="515">
        <v>0</v>
      </c>
      <c r="E2156" s="513"/>
    </row>
    <row r="2157" spans="2:5" x14ac:dyDescent="0.2">
      <c r="B2157" s="458">
        <v>5150082137</v>
      </c>
      <c r="C2157" s="465" t="s">
        <v>506</v>
      </c>
      <c r="D2157" s="515">
        <v>0</v>
      </c>
      <c r="E2157" s="513"/>
    </row>
    <row r="2158" spans="2:5" x14ac:dyDescent="0.2">
      <c r="B2158" s="458">
        <v>5150082138</v>
      </c>
      <c r="C2158" s="465" t="s">
        <v>506</v>
      </c>
      <c r="D2158" s="515">
        <v>0</v>
      </c>
      <c r="E2158" s="513"/>
    </row>
    <row r="2159" spans="2:5" x14ac:dyDescent="0.2">
      <c r="B2159" s="458">
        <v>5150082139</v>
      </c>
      <c r="C2159" s="465" t="s">
        <v>506</v>
      </c>
      <c r="D2159" s="515">
        <v>0</v>
      </c>
      <c r="E2159" s="513"/>
    </row>
    <row r="2160" spans="2:5" x14ac:dyDescent="0.2">
      <c r="B2160" s="458">
        <v>5150082140</v>
      </c>
      <c r="C2160" s="465" t="s">
        <v>506</v>
      </c>
      <c r="D2160" s="515">
        <v>0</v>
      </c>
      <c r="E2160" s="513"/>
    </row>
    <row r="2161" spans="2:5" x14ac:dyDescent="0.2">
      <c r="B2161" s="458">
        <v>5150082141</v>
      </c>
      <c r="C2161" s="465" t="s">
        <v>506</v>
      </c>
      <c r="D2161" s="515">
        <v>0</v>
      </c>
      <c r="E2161" s="513"/>
    </row>
    <row r="2162" spans="2:5" x14ac:dyDescent="0.2">
      <c r="B2162" s="458">
        <v>5150082142</v>
      </c>
      <c r="C2162" s="465" t="s">
        <v>506</v>
      </c>
      <c r="D2162" s="515">
        <v>0</v>
      </c>
      <c r="E2162" s="513"/>
    </row>
    <row r="2163" spans="2:5" x14ac:dyDescent="0.2">
      <c r="B2163" s="458">
        <v>5150082143</v>
      </c>
      <c r="C2163" s="465" t="s">
        <v>506</v>
      </c>
      <c r="D2163" s="515">
        <v>0</v>
      </c>
      <c r="E2163" s="513"/>
    </row>
    <row r="2164" spans="2:5" x14ac:dyDescent="0.2">
      <c r="B2164" s="458">
        <v>5150082144</v>
      </c>
      <c r="C2164" s="465" t="s">
        <v>506</v>
      </c>
      <c r="D2164" s="515">
        <v>0</v>
      </c>
      <c r="E2164" s="513"/>
    </row>
    <row r="2165" spans="2:5" x14ac:dyDescent="0.2">
      <c r="B2165" s="458">
        <v>5150082145</v>
      </c>
      <c r="C2165" s="465" t="s">
        <v>506</v>
      </c>
      <c r="D2165" s="515">
        <v>0</v>
      </c>
      <c r="E2165" s="513"/>
    </row>
    <row r="2166" spans="2:5" x14ac:dyDescent="0.2">
      <c r="B2166" s="458">
        <v>5150082146</v>
      </c>
      <c r="C2166" s="465" t="s">
        <v>506</v>
      </c>
      <c r="D2166" s="515">
        <v>0</v>
      </c>
      <c r="E2166" s="513"/>
    </row>
    <row r="2167" spans="2:5" x14ac:dyDescent="0.2">
      <c r="B2167" s="458">
        <v>5150082147</v>
      </c>
      <c r="C2167" s="465" t="s">
        <v>506</v>
      </c>
      <c r="D2167" s="515">
        <v>0</v>
      </c>
      <c r="E2167" s="513"/>
    </row>
    <row r="2168" spans="2:5" x14ac:dyDescent="0.2">
      <c r="B2168" s="458">
        <v>5150082148</v>
      </c>
      <c r="C2168" s="465" t="s">
        <v>506</v>
      </c>
      <c r="D2168" s="515">
        <v>0</v>
      </c>
      <c r="E2168" s="513"/>
    </row>
    <row r="2169" spans="2:5" x14ac:dyDescent="0.2">
      <c r="B2169" s="458">
        <v>5150082149</v>
      </c>
      <c r="C2169" s="465" t="s">
        <v>506</v>
      </c>
      <c r="D2169" s="515">
        <v>0</v>
      </c>
      <c r="E2169" s="513"/>
    </row>
    <row r="2170" spans="2:5" x14ac:dyDescent="0.2">
      <c r="B2170" s="458">
        <v>5150082150</v>
      </c>
      <c r="C2170" s="465" t="s">
        <v>506</v>
      </c>
      <c r="D2170" s="515">
        <v>0</v>
      </c>
      <c r="E2170" s="513"/>
    </row>
    <row r="2171" spans="2:5" x14ac:dyDescent="0.2">
      <c r="B2171" s="458">
        <v>5150082151</v>
      </c>
      <c r="C2171" s="465" t="s">
        <v>506</v>
      </c>
      <c r="D2171" s="515">
        <v>0</v>
      </c>
      <c r="E2171" s="513"/>
    </row>
    <row r="2172" spans="2:5" x14ac:dyDescent="0.2">
      <c r="B2172" s="458">
        <v>5150082152</v>
      </c>
      <c r="C2172" s="465" t="s">
        <v>506</v>
      </c>
      <c r="D2172" s="515">
        <v>0</v>
      </c>
      <c r="E2172" s="513"/>
    </row>
    <row r="2173" spans="2:5" x14ac:dyDescent="0.2">
      <c r="B2173" s="458">
        <v>5150082153</v>
      </c>
      <c r="C2173" s="465" t="s">
        <v>506</v>
      </c>
      <c r="D2173" s="515">
        <v>0</v>
      </c>
      <c r="E2173" s="513"/>
    </row>
    <row r="2174" spans="2:5" x14ac:dyDescent="0.2">
      <c r="B2174" s="458">
        <v>5150082154</v>
      </c>
      <c r="C2174" s="465" t="s">
        <v>506</v>
      </c>
      <c r="D2174" s="515">
        <v>0</v>
      </c>
      <c r="E2174" s="513"/>
    </row>
    <row r="2175" spans="2:5" x14ac:dyDescent="0.2">
      <c r="B2175" s="458">
        <v>5150083001</v>
      </c>
      <c r="C2175" s="465" t="s">
        <v>507</v>
      </c>
      <c r="D2175" s="515">
        <v>0</v>
      </c>
      <c r="E2175" s="513"/>
    </row>
    <row r="2176" spans="2:5" x14ac:dyDescent="0.2">
      <c r="B2176" s="458">
        <v>5150083002</v>
      </c>
      <c r="C2176" s="465" t="s">
        <v>507</v>
      </c>
      <c r="D2176" s="515">
        <v>0</v>
      </c>
      <c r="E2176" s="513"/>
    </row>
    <row r="2177" spans="2:5" x14ac:dyDescent="0.2">
      <c r="B2177" s="458">
        <v>5150083003</v>
      </c>
      <c r="C2177" s="465" t="s">
        <v>507</v>
      </c>
      <c r="D2177" s="515">
        <v>0</v>
      </c>
      <c r="E2177" s="513"/>
    </row>
    <row r="2178" spans="2:5" x14ac:dyDescent="0.2">
      <c r="B2178" s="458">
        <v>5150083004</v>
      </c>
      <c r="C2178" s="465" t="s">
        <v>507</v>
      </c>
      <c r="D2178" s="515">
        <v>0</v>
      </c>
      <c r="E2178" s="513"/>
    </row>
    <row r="2179" spans="2:5" x14ac:dyDescent="0.2">
      <c r="B2179" s="458">
        <v>5150083005</v>
      </c>
      <c r="C2179" s="465" t="s">
        <v>507</v>
      </c>
      <c r="D2179" s="515">
        <v>0</v>
      </c>
      <c r="E2179" s="513"/>
    </row>
    <row r="2180" spans="2:5" x14ac:dyDescent="0.2">
      <c r="B2180" s="458">
        <v>5150083006</v>
      </c>
      <c r="C2180" s="465" t="s">
        <v>507</v>
      </c>
      <c r="D2180" s="515">
        <v>0</v>
      </c>
      <c r="E2180" s="513"/>
    </row>
    <row r="2181" spans="2:5" x14ac:dyDescent="0.2">
      <c r="B2181" s="458">
        <v>5150083007</v>
      </c>
      <c r="C2181" s="465" t="s">
        <v>507</v>
      </c>
      <c r="D2181" s="515">
        <v>0</v>
      </c>
      <c r="E2181" s="513"/>
    </row>
    <row r="2182" spans="2:5" x14ac:dyDescent="0.2">
      <c r="B2182" s="458">
        <v>5150083008</v>
      </c>
      <c r="C2182" s="465" t="s">
        <v>507</v>
      </c>
      <c r="D2182" s="515">
        <v>0</v>
      </c>
      <c r="E2182" s="513"/>
    </row>
    <row r="2183" spans="2:5" x14ac:dyDescent="0.2">
      <c r="B2183" s="458">
        <v>5150083009</v>
      </c>
      <c r="C2183" s="465" t="s">
        <v>507</v>
      </c>
      <c r="D2183" s="515">
        <v>0</v>
      </c>
      <c r="E2183" s="513"/>
    </row>
    <row r="2184" spans="2:5" x14ac:dyDescent="0.2">
      <c r="B2184" s="458">
        <v>5150083010</v>
      </c>
      <c r="C2184" s="465" t="s">
        <v>507</v>
      </c>
      <c r="D2184" s="515">
        <v>0</v>
      </c>
      <c r="E2184" s="513"/>
    </row>
    <row r="2185" spans="2:5" x14ac:dyDescent="0.2">
      <c r="B2185" s="458">
        <v>5150083011</v>
      </c>
      <c r="C2185" s="465" t="s">
        <v>507</v>
      </c>
      <c r="D2185" s="515">
        <v>0</v>
      </c>
      <c r="E2185" s="513"/>
    </row>
    <row r="2186" spans="2:5" x14ac:dyDescent="0.2">
      <c r="B2186" s="458">
        <v>5150083012</v>
      </c>
      <c r="C2186" s="465" t="s">
        <v>507</v>
      </c>
      <c r="D2186" s="515">
        <v>0</v>
      </c>
      <c r="E2186" s="513"/>
    </row>
    <row r="2187" spans="2:5" x14ac:dyDescent="0.2">
      <c r="B2187" s="458">
        <v>5150083013</v>
      </c>
      <c r="C2187" s="465" t="s">
        <v>507</v>
      </c>
      <c r="D2187" s="515">
        <v>0</v>
      </c>
      <c r="E2187" s="513"/>
    </row>
    <row r="2188" spans="2:5" x14ac:dyDescent="0.2">
      <c r="B2188" s="458">
        <v>5150084001</v>
      </c>
      <c r="C2188" s="465" t="s">
        <v>508</v>
      </c>
      <c r="D2188" s="515">
        <v>0</v>
      </c>
      <c r="E2188" s="513"/>
    </row>
    <row r="2189" spans="2:5" x14ac:dyDescent="0.2">
      <c r="B2189" s="458">
        <v>5150084002</v>
      </c>
      <c r="C2189" s="465" t="s">
        <v>508</v>
      </c>
      <c r="D2189" s="515">
        <v>0</v>
      </c>
      <c r="E2189" s="513"/>
    </row>
    <row r="2190" spans="2:5" x14ac:dyDescent="0.2">
      <c r="B2190" s="458">
        <v>5150084003</v>
      </c>
      <c r="C2190" s="465" t="s">
        <v>508</v>
      </c>
      <c r="D2190" s="515">
        <v>0</v>
      </c>
      <c r="E2190" s="513"/>
    </row>
    <row r="2191" spans="2:5" x14ac:dyDescent="0.2">
      <c r="B2191" s="458">
        <v>5150084004</v>
      </c>
      <c r="C2191" s="465" t="s">
        <v>508</v>
      </c>
      <c r="D2191" s="515">
        <v>0</v>
      </c>
      <c r="E2191" s="513"/>
    </row>
    <row r="2192" spans="2:5" x14ac:dyDescent="0.2">
      <c r="B2192" s="458">
        <v>5150084005</v>
      </c>
      <c r="C2192" s="465" t="s">
        <v>508</v>
      </c>
      <c r="D2192" s="515">
        <v>0</v>
      </c>
      <c r="E2192" s="513"/>
    </row>
    <row r="2193" spans="2:5" x14ac:dyDescent="0.2">
      <c r="B2193" s="458">
        <v>5150084006</v>
      </c>
      <c r="C2193" s="465" t="s">
        <v>508</v>
      </c>
      <c r="D2193" s="515">
        <v>0</v>
      </c>
      <c r="E2193" s="513"/>
    </row>
    <row r="2194" spans="2:5" x14ac:dyDescent="0.2">
      <c r="B2194" s="458">
        <v>5150084007</v>
      </c>
      <c r="C2194" s="465" t="s">
        <v>508</v>
      </c>
      <c r="D2194" s="515">
        <v>0</v>
      </c>
      <c r="E2194" s="513"/>
    </row>
    <row r="2195" spans="2:5" x14ac:dyDescent="0.2">
      <c r="B2195" s="458">
        <v>5150084008</v>
      </c>
      <c r="C2195" s="465" t="s">
        <v>508</v>
      </c>
      <c r="D2195" s="515">
        <v>0</v>
      </c>
      <c r="E2195" s="513"/>
    </row>
    <row r="2196" spans="2:5" x14ac:dyDescent="0.2">
      <c r="B2196" s="458">
        <v>5150084009</v>
      </c>
      <c r="C2196" s="465" t="s">
        <v>508</v>
      </c>
      <c r="D2196" s="515">
        <v>0</v>
      </c>
      <c r="E2196" s="513"/>
    </row>
    <row r="2197" spans="2:5" x14ac:dyDescent="0.2">
      <c r="B2197" s="458">
        <v>5150084010</v>
      </c>
      <c r="C2197" s="465" t="s">
        <v>508</v>
      </c>
      <c r="D2197" s="515">
        <v>0</v>
      </c>
      <c r="E2197" s="513"/>
    </row>
    <row r="2198" spans="2:5" x14ac:dyDescent="0.2">
      <c r="B2198" s="458">
        <v>5150084011</v>
      </c>
      <c r="C2198" s="465" t="s">
        <v>508</v>
      </c>
      <c r="D2198" s="515">
        <v>0</v>
      </c>
      <c r="E2198" s="513"/>
    </row>
    <row r="2199" spans="2:5" x14ac:dyDescent="0.2">
      <c r="B2199" s="458">
        <v>5150084012</v>
      </c>
      <c r="C2199" s="465" t="s">
        <v>508</v>
      </c>
      <c r="D2199" s="515">
        <v>0</v>
      </c>
      <c r="E2199" s="513"/>
    </row>
    <row r="2200" spans="2:5" x14ac:dyDescent="0.2">
      <c r="B2200" s="458">
        <v>5150084013</v>
      </c>
      <c r="C2200" s="465" t="s">
        <v>508</v>
      </c>
      <c r="D2200" s="515">
        <v>0</v>
      </c>
      <c r="E2200" s="513"/>
    </row>
    <row r="2201" spans="2:5" x14ac:dyDescent="0.2">
      <c r="B2201" s="458">
        <v>5150084014</v>
      </c>
      <c r="C2201" s="465" t="s">
        <v>508</v>
      </c>
      <c r="D2201" s="515">
        <v>0</v>
      </c>
      <c r="E2201" s="513"/>
    </row>
    <row r="2202" spans="2:5" x14ac:dyDescent="0.2">
      <c r="B2202" s="458">
        <v>5150084015</v>
      </c>
      <c r="C2202" s="465" t="s">
        <v>508</v>
      </c>
      <c r="D2202" s="515">
        <v>0</v>
      </c>
      <c r="E2202" s="513"/>
    </row>
    <row r="2203" spans="2:5" x14ac:dyDescent="0.2">
      <c r="B2203" s="458">
        <v>5150084016</v>
      </c>
      <c r="C2203" s="465" t="s">
        <v>508</v>
      </c>
      <c r="D2203" s="515">
        <v>0</v>
      </c>
      <c r="E2203" s="513"/>
    </row>
    <row r="2204" spans="2:5" x14ac:dyDescent="0.2">
      <c r="B2204" s="458">
        <v>5150084017</v>
      </c>
      <c r="C2204" s="465" t="s">
        <v>508</v>
      </c>
      <c r="D2204" s="515">
        <v>0</v>
      </c>
      <c r="E2204" s="513"/>
    </row>
    <row r="2205" spans="2:5" x14ac:dyDescent="0.2">
      <c r="B2205" s="458">
        <v>5150084018</v>
      </c>
      <c r="C2205" s="465" t="s">
        <v>508</v>
      </c>
      <c r="D2205" s="515">
        <v>0</v>
      </c>
      <c r="E2205" s="513"/>
    </row>
    <row r="2206" spans="2:5" x14ac:dyDescent="0.2">
      <c r="B2206" s="458">
        <v>5150084019</v>
      </c>
      <c r="C2206" s="465" t="s">
        <v>508</v>
      </c>
      <c r="D2206" s="515">
        <v>0</v>
      </c>
      <c r="E2206" s="513"/>
    </row>
    <row r="2207" spans="2:5" x14ac:dyDescent="0.2">
      <c r="B2207" s="458">
        <v>5150084020</v>
      </c>
      <c r="C2207" s="465" t="s">
        <v>508</v>
      </c>
      <c r="D2207" s="515">
        <v>0</v>
      </c>
      <c r="E2207" s="513"/>
    </row>
    <row r="2208" spans="2:5" x14ac:dyDescent="0.2">
      <c r="B2208" s="458">
        <v>5150084021</v>
      </c>
      <c r="C2208" s="465" t="s">
        <v>508</v>
      </c>
      <c r="D2208" s="515">
        <v>0</v>
      </c>
      <c r="E2208" s="513"/>
    </row>
    <row r="2209" spans="2:5" x14ac:dyDescent="0.2">
      <c r="B2209" s="458">
        <v>5150084022</v>
      </c>
      <c r="C2209" s="465" t="s">
        <v>508</v>
      </c>
      <c r="D2209" s="515">
        <v>0</v>
      </c>
      <c r="E2209" s="513"/>
    </row>
    <row r="2210" spans="2:5" x14ac:dyDescent="0.2">
      <c r="B2210" s="458">
        <v>5150084023</v>
      </c>
      <c r="C2210" s="465" t="s">
        <v>508</v>
      </c>
      <c r="D2210" s="515">
        <v>0</v>
      </c>
      <c r="E2210" s="513"/>
    </row>
    <row r="2211" spans="2:5" x14ac:dyDescent="0.2">
      <c r="B2211" s="458">
        <v>5150084024</v>
      </c>
      <c r="C2211" s="465" t="s">
        <v>508</v>
      </c>
      <c r="D2211" s="515">
        <v>0</v>
      </c>
      <c r="E2211" s="513"/>
    </row>
    <row r="2212" spans="2:5" x14ac:dyDescent="0.2">
      <c r="B2212" s="458">
        <v>5150084025</v>
      </c>
      <c r="C2212" s="465" t="s">
        <v>508</v>
      </c>
      <c r="D2212" s="515">
        <v>0</v>
      </c>
      <c r="E2212" s="513"/>
    </row>
    <row r="2213" spans="2:5" x14ac:dyDescent="0.2">
      <c r="B2213" s="458">
        <v>5150084026</v>
      </c>
      <c r="C2213" s="465" t="s">
        <v>508</v>
      </c>
      <c r="D2213" s="515">
        <v>0</v>
      </c>
      <c r="E2213" s="513"/>
    </row>
    <row r="2214" spans="2:5" x14ac:dyDescent="0.2">
      <c r="B2214" s="458">
        <v>5150084027</v>
      </c>
      <c r="C2214" s="465" t="s">
        <v>508</v>
      </c>
      <c r="D2214" s="515">
        <v>0</v>
      </c>
      <c r="E2214" s="513"/>
    </row>
    <row r="2215" spans="2:5" x14ac:dyDescent="0.2">
      <c r="B2215" s="458">
        <v>5150084028</v>
      </c>
      <c r="C2215" s="465" t="s">
        <v>508</v>
      </c>
      <c r="D2215" s="515">
        <v>0</v>
      </c>
      <c r="E2215" s="513"/>
    </row>
    <row r="2216" spans="2:5" x14ac:dyDescent="0.2">
      <c r="B2216" s="458">
        <v>5150084029</v>
      </c>
      <c r="C2216" s="465" t="s">
        <v>508</v>
      </c>
      <c r="D2216" s="515">
        <v>0</v>
      </c>
      <c r="E2216" s="513"/>
    </row>
    <row r="2217" spans="2:5" x14ac:dyDescent="0.2">
      <c r="B2217" s="458">
        <v>5150084030</v>
      </c>
      <c r="C2217" s="465" t="s">
        <v>508</v>
      </c>
      <c r="D2217" s="515">
        <v>0</v>
      </c>
      <c r="E2217" s="513"/>
    </row>
    <row r="2218" spans="2:5" x14ac:dyDescent="0.2">
      <c r="B2218" s="458">
        <v>5150084031</v>
      </c>
      <c r="C2218" s="465" t="s">
        <v>508</v>
      </c>
      <c r="D2218" s="515">
        <v>0</v>
      </c>
      <c r="E2218" s="513"/>
    </row>
    <row r="2219" spans="2:5" x14ac:dyDescent="0.2">
      <c r="B2219" s="458">
        <v>5150084032</v>
      </c>
      <c r="C2219" s="465" t="s">
        <v>508</v>
      </c>
      <c r="D2219" s="515">
        <v>0</v>
      </c>
      <c r="E2219" s="513"/>
    </row>
    <row r="2220" spans="2:5" x14ac:dyDescent="0.2">
      <c r="B2220" s="458">
        <v>5150084033</v>
      </c>
      <c r="C2220" s="465" t="s">
        <v>508</v>
      </c>
      <c r="D2220" s="515">
        <v>0</v>
      </c>
      <c r="E2220" s="513"/>
    </row>
    <row r="2221" spans="2:5" x14ac:dyDescent="0.2">
      <c r="B2221" s="458">
        <v>5150084034</v>
      </c>
      <c r="C2221" s="465" t="s">
        <v>508</v>
      </c>
      <c r="D2221" s="515">
        <v>0</v>
      </c>
      <c r="E2221" s="513"/>
    </row>
    <row r="2222" spans="2:5" x14ac:dyDescent="0.2">
      <c r="B2222" s="458">
        <v>5150084035</v>
      </c>
      <c r="C2222" s="465" t="s">
        <v>508</v>
      </c>
      <c r="D2222" s="515">
        <v>0</v>
      </c>
      <c r="E2222" s="513"/>
    </row>
    <row r="2223" spans="2:5" x14ac:dyDescent="0.2">
      <c r="B2223" s="458">
        <v>5150084036</v>
      </c>
      <c r="C2223" s="465" t="s">
        <v>508</v>
      </c>
      <c r="D2223" s="515">
        <v>0</v>
      </c>
      <c r="E2223" s="513"/>
    </row>
    <row r="2224" spans="2:5" x14ac:dyDescent="0.2">
      <c r="B2224" s="458">
        <v>5150084037</v>
      </c>
      <c r="C2224" s="465" t="s">
        <v>508</v>
      </c>
      <c r="D2224" s="515">
        <v>0</v>
      </c>
      <c r="E2224" s="513"/>
    </row>
    <row r="2225" spans="2:5" x14ac:dyDescent="0.2">
      <c r="B2225" s="458">
        <v>5150085001</v>
      </c>
      <c r="C2225" s="465" t="s">
        <v>509</v>
      </c>
      <c r="D2225" s="515">
        <v>0</v>
      </c>
      <c r="E2225" s="513"/>
    </row>
    <row r="2226" spans="2:5" x14ac:dyDescent="0.2">
      <c r="B2226" s="458">
        <v>5150085002</v>
      </c>
      <c r="C2226" s="465" t="s">
        <v>509</v>
      </c>
      <c r="D2226" s="515">
        <v>0</v>
      </c>
      <c r="E2226" s="513"/>
    </row>
    <row r="2227" spans="2:5" x14ac:dyDescent="0.2">
      <c r="B2227" s="458">
        <v>5150085003</v>
      </c>
      <c r="C2227" s="465" t="s">
        <v>509</v>
      </c>
      <c r="D2227" s="515">
        <v>0</v>
      </c>
      <c r="E2227" s="513"/>
    </row>
    <row r="2228" spans="2:5" x14ac:dyDescent="0.2">
      <c r="B2228" s="456">
        <v>5150085004</v>
      </c>
      <c r="C2228" s="466" t="s">
        <v>509</v>
      </c>
      <c r="D2228" s="517">
        <v>19308.63</v>
      </c>
      <c r="E2228" s="513"/>
    </row>
    <row r="2229" spans="2:5" x14ac:dyDescent="0.2">
      <c r="B2229" s="456">
        <v>5150085005</v>
      </c>
      <c r="C2229" s="466" t="s">
        <v>509</v>
      </c>
      <c r="D2229" s="517">
        <v>19308.63</v>
      </c>
      <c r="E2229" s="513"/>
    </row>
    <row r="2230" spans="2:5" x14ac:dyDescent="0.2">
      <c r="B2230" s="456">
        <v>5150085006</v>
      </c>
      <c r="C2230" s="466" t="s">
        <v>509</v>
      </c>
      <c r="D2230" s="517">
        <v>19308.63</v>
      </c>
      <c r="E2230" s="513"/>
    </row>
    <row r="2231" spans="2:5" x14ac:dyDescent="0.2">
      <c r="B2231" s="456">
        <v>5150085007</v>
      </c>
      <c r="C2231" s="466" t="s">
        <v>509</v>
      </c>
      <c r="D2231" s="517">
        <v>19308.63</v>
      </c>
      <c r="E2231" s="513"/>
    </row>
    <row r="2232" spans="2:5" x14ac:dyDescent="0.2">
      <c r="B2232" s="456">
        <v>5150085008</v>
      </c>
      <c r="C2232" s="466" t="s">
        <v>509</v>
      </c>
      <c r="D2232" s="517">
        <v>19308.63</v>
      </c>
      <c r="E2232" s="513"/>
    </row>
    <row r="2233" spans="2:5" x14ac:dyDescent="0.2">
      <c r="B2233" s="456">
        <v>5150085009</v>
      </c>
      <c r="C2233" s="466" t="s">
        <v>509</v>
      </c>
      <c r="D2233" s="517">
        <v>19308.63</v>
      </c>
      <c r="E2233" s="513"/>
    </row>
    <row r="2234" spans="2:5" x14ac:dyDescent="0.2">
      <c r="B2234" s="456">
        <v>5150085010</v>
      </c>
      <c r="C2234" s="466" t="s">
        <v>509</v>
      </c>
      <c r="D2234" s="517">
        <v>19308.63</v>
      </c>
      <c r="E2234" s="513"/>
    </row>
    <row r="2235" spans="2:5" x14ac:dyDescent="0.2">
      <c r="B2235" s="456">
        <v>5150085011</v>
      </c>
      <c r="C2235" s="466" t="s">
        <v>509</v>
      </c>
      <c r="D2235" s="517">
        <v>19308.63</v>
      </c>
      <c r="E2235" s="513"/>
    </row>
    <row r="2236" spans="2:5" x14ac:dyDescent="0.2">
      <c r="B2236" s="456">
        <v>5150085012</v>
      </c>
      <c r="C2236" s="466" t="s">
        <v>509</v>
      </c>
      <c r="D2236" s="517">
        <v>19308.63</v>
      </c>
      <c r="E2236" s="513"/>
    </row>
    <row r="2237" spans="2:5" x14ac:dyDescent="0.2">
      <c r="B2237" s="456">
        <v>5150085013</v>
      </c>
      <c r="C2237" s="466" t="s">
        <v>509</v>
      </c>
      <c r="D2237" s="517">
        <v>19308.63</v>
      </c>
      <c r="E2237" s="513"/>
    </row>
    <row r="2238" spans="2:5" x14ac:dyDescent="0.2">
      <c r="B2238" s="456">
        <v>5150085014</v>
      </c>
      <c r="C2238" s="466" t="s">
        <v>509</v>
      </c>
      <c r="D2238" s="517">
        <v>19308.63</v>
      </c>
      <c r="E2238" s="513"/>
    </row>
    <row r="2239" spans="2:5" x14ac:dyDescent="0.2">
      <c r="B2239" s="456">
        <v>5150085015</v>
      </c>
      <c r="C2239" s="466" t="s">
        <v>509</v>
      </c>
      <c r="D2239" s="517">
        <v>19308.63</v>
      </c>
      <c r="E2239" s="513"/>
    </row>
    <row r="2240" spans="2:5" x14ac:dyDescent="0.2">
      <c r="B2240" s="456">
        <v>5150085016</v>
      </c>
      <c r="C2240" s="466" t="s">
        <v>509</v>
      </c>
      <c r="D2240" s="517">
        <v>19308.63</v>
      </c>
      <c r="E2240" s="513"/>
    </row>
    <row r="2241" spans="2:5" x14ac:dyDescent="0.2">
      <c r="B2241" s="456">
        <v>5150085017</v>
      </c>
      <c r="C2241" s="466" t="s">
        <v>509</v>
      </c>
      <c r="D2241" s="517">
        <v>19308.63</v>
      </c>
      <c r="E2241" s="513"/>
    </row>
    <row r="2242" spans="2:5" x14ac:dyDescent="0.2">
      <c r="B2242" s="456">
        <v>5150085018</v>
      </c>
      <c r="C2242" s="466" t="s">
        <v>509</v>
      </c>
      <c r="D2242" s="517">
        <v>19308.63</v>
      </c>
      <c r="E2242" s="513"/>
    </row>
    <row r="2243" spans="2:5" x14ac:dyDescent="0.2">
      <c r="B2243" s="456">
        <v>5150085019</v>
      </c>
      <c r="C2243" s="466" t="s">
        <v>509</v>
      </c>
      <c r="D2243" s="517">
        <v>19308.63</v>
      </c>
      <c r="E2243" s="513"/>
    </row>
    <row r="2244" spans="2:5" x14ac:dyDescent="0.2">
      <c r="B2244" s="456">
        <v>5150085020</v>
      </c>
      <c r="C2244" s="466" t="s">
        <v>509</v>
      </c>
      <c r="D2244" s="517">
        <v>19308.63</v>
      </c>
      <c r="E2244" s="513"/>
    </row>
    <row r="2245" spans="2:5" x14ac:dyDescent="0.2">
      <c r="B2245" s="456">
        <v>5150085021</v>
      </c>
      <c r="C2245" s="466" t="s">
        <v>509</v>
      </c>
      <c r="D2245" s="517">
        <v>19308.63</v>
      </c>
      <c r="E2245" s="513"/>
    </row>
    <row r="2246" spans="2:5" x14ac:dyDescent="0.2">
      <c r="B2246" s="456">
        <v>5150085022</v>
      </c>
      <c r="C2246" s="466" t="s">
        <v>509</v>
      </c>
      <c r="D2246" s="517">
        <v>19308.63</v>
      </c>
      <c r="E2246" s="513"/>
    </row>
    <row r="2247" spans="2:5" x14ac:dyDescent="0.2">
      <c r="B2247" s="456">
        <v>5150085023</v>
      </c>
      <c r="C2247" s="466" t="s">
        <v>509</v>
      </c>
      <c r="D2247" s="517">
        <v>19308.63</v>
      </c>
      <c r="E2247" s="513"/>
    </row>
    <row r="2248" spans="2:5" x14ac:dyDescent="0.2">
      <c r="B2248" s="456">
        <v>5150085024</v>
      </c>
      <c r="C2248" s="466" t="s">
        <v>509</v>
      </c>
      <c r="D2248" s="517">
        <v>19308.63</v>
      </c>
      <c r="E2248" s="513"/>
    </row>
    <row r="2249" spans="2:5" x14ac:dyDescent="0.2">
      <c r="B2249" s="456">
        <v>5150085025</v>
      </c>
      <c r="C2249" s="466" t="s">
        <v>509</v>
      </c>
      <c r="D2249" s="517">
        <v>19308.63</v>
      </c>
      <c r="E2249" s="513"/>
    </row>
    <row r="2250" spans="2:5" x14ac:dyDescent="0.2">
      <c r="B2250" s="456">
        <v>5150085026</v>
      </c>
      <c r="C2250" s="466" t="s">
        <v>509</v>
      </c>
      <c r="D2250" s="517">
        <v>19308.63</v>
      </c>
      <c r="E2250" s="513"/>
    </row>
    <row r="2251" spans="2:5" x14ac:dyDescent="0.2">
      <c r="B2251" s="456">
        <v>5150085027</v>
      </c>
      <c r="C2251" s="466" t="s">
        <v>509</v>
      </c>
      <c r="D2251" s="517">
        <v>19308.63</v>
      </c>
      <c r="E2251" s="513"/>
    </row>
    <row r="2252" spans="2:5" x14ac:dyDescent="0.2">
      <c r="B2252" s="456">
        <v>5150085028</v>
      </c>
      <c r="C2252" s="466" t="s">
        <v>509</v>
      </c>
      <c r="D2252" s="517">
        <v>19308.63</v>
      </c>
      <c r="E2252" s="513"/>
    </row>
    <row r="2253" spans="2:5" x14ac:dyDescent="0.2">
      <c r="B2253" s="456">
        <v>5150085029</v>
      </c>
      <c r="C2253" s="466" t="s">
        <v>509</v>
      </c>
      <c r="D2253" s="517">
        <v>19308.63</v>
      </c>
      <c r="E2253" s="513"/>
    </row>
    <row r="2254" spans="2:5" x14ac:dyDescent="0.2">
      <c r="B2254" s="456">
        <v>5150085030</v>
      </c>
      <c r="C2254" s="466" t="s">
        <v>509</v>
      </c>
      <c r="D2254" s="517">
        <v>19308.63</v>
      </c>
      <c r="E2254" s="513"/>
    </row>
    <row r="2255" spans="2:5" x14ac:dyDescent="0.2">
      <c r="B2255" s="456">
        <v>5150085031</v>
      </c>
      <c r="C2255" s="466" t="s">
        <v>509</v>
      </c>
      <c r="D2255" s="517">
        <v>19308.63</v>
      </c>
      <c r="E2255" s="513"/>
    </row>
    <row r="2256" spans="2:5" x14ac:dyDescent="0.2">
      <c r="B2256" s="456">
        <v>5150085032</v>
      </c>
      <c r="C2256" s="466" t="s">
        <v>509</v>
      </c>
      <c r="D2256" s="517">
        <v>19308.63</v>
      </c>
      <c r="E2256" s="513"/>
    </row>
    <row r="2257" spans="2:5" x14ac:dyDescent="0.2">
      <c r="B2257" s="456">
        <v>5150085033</v>
      </c>
      <c r="C2257" s="466" t="s">
        <v>509</v>
      </c>
      <c r="D2257" s="517">
        <v>19308.63</v>
      </c>
      <c r="E2257" s="513"/>
    </row>
    <row r="2258" spans="2:5" x14ac:dyDescent="0.2">
      <c r="B2258" s="456">
        <v>5150085034</v>
      </c>
      <c r="C2258" s="466" t="s">
        <v>509</v>
      </c>
      <c r="D2258" s="517">
        <v>19308.63</v>
      </c>
      <c r="E2258" s="513"/>
    </row>
    <row r="2259" spans="2:5" x14ac:dyDescent="0.2">
      <c r="B2259" s="456">
        <v>5150085035</v>
      </c>
      <c r="C2259" s="466" t="s">
        <v>509</v>
      </c>
      <c r="D2259" s="517">
        <v>19308.63</v>
      </c>
      <c r="E2259" s="513"/>
    </row>
    <row r="2260" spans="2:5" x14ac:dyDescent="0.2">
      <c r="B2260" s="456">
        <v>5150085036</v>
      </c>
      <c r="C2260" s="466" t="s">
        <v>509</v>
      </c>
      <c r="D2260" s="517">
        <v>19308.63</v>
      </c>
      <c r="E2260" s="513"/>
    </row>
    <row r="2261" spans="2:5" x14ac:dyDescent="0.2">
      <c r="B2261" s="456">
        <v>5150085037</v>
      </c>
      <c r="C2261" s="466" t="s">
        <v>509</v>
      </c>
      <c r="D2261" s="517">
        <v>19308.63</v>
      </c>
      <c r="E2261" s="513"/>
    </row>
    <row r="2262" spans="2:5" x14ac:dyDescent="0.2">
      <c r="B2262" s="456">
        <v>5150085038</v>
      </c>
      <c r="C2262" s="466" t="s">
        <v>509</v>
      </c>
      <c r="D2262" s="517">
        <v>19308.63</v>
      </c>
      <c r="E2262" s="513"/>
    </row>
    <row r="2263" spans="2:5" x14ac:dyDescent="0.2">
      <c r="B2263" s="456">
        <v>5150085039</v>
      </c>
      <c r="C2263" s="466" t="s">
        <v>509</v>
      </c>
      <c r="D2263" s="517">
        <v>19308.63</v>
      </c>
      <c r="E2263" s="513"/>
    </row>
    <row r="2264" spans="2:5" x14ac:dyDescent="0.2">
      <c r="B2264" s="456">
        <v>5150085040</v>
      </c>
      <c r="C2264" s="466" t="s">
        <v>509</v>
      </c>
      <c r="D2264" s="517">
        <v>19308.63</v>
      </c>
      <c r="E2264" s="513"/>
    </row>
    <row r="2265" spans="2:5" x14ac:dyDescent="0.2">
      <c r="B2265" s="456">
        <v>5150085041</v>
      </c>
      <c r="C2265" s="466" t="s">
        <v>509</v>
      </c>
      <c r="D2265" s="517">
        <v>19308.63</v>
      </c>
      <c r="E2265" s="513"/>
    </row>
    <row r="2266" spans="2:5" x14ac:dyDescent="0.2">
      <c r="B2266" s="456">
        <v>5150085042</v>
      </c>
      <c r="C2266" s="466" t="s">
        <v>509</v>
      </c>
      <c r="D2266" s="517">
        <v>19308.63</v>
      </c>
      <c r="E2266" s="513"/>
    </row>
    <row r="2267" spans="2:5" x14ac:dyDescent="0.2">
      <c r="B2267" s="456">
        <v>5150085043</v>
      </c>
      <c r="C2267" s="466" t="s">
        <v>509</v>
      </c>
      <c r="D2267" s="517">
        <v>19308.63</v>
      </c>
      <c r="E2267" s="513"/>
    </row>
    <row r="2268" spans="2:5" x14ac:dyDescent="0.2">
      <c r="B2268" s="456">
        <v>5150085044</v>
      </c>
      <c r="C2268" s="466" t="s">
        <v>509</v>
      </c>
      <c r="D2268" s="517">
        <v>19308.63</v>
      </c>
      <c r="E2268" s="513"/>
    </row>
    <row r="2269" spans="2:5" x14ac:dyDescent="0.2">
      <c r="B2269" s="456">
        <v>5150085045</v>
      </c>
      <c r="C2269" s="466" t="s">
        <v>509</v>
      </c>
      <c r="D2269" s="517">
        <v>19308.63</v>
      </c>
      <c r="E2269" s="513"/>
    </row>
    <row r="2270" spans="2:5" x14ac:dyDescent="0.2">
      <c r="B2270" s="456">
        <v>5150085046</v>
      </c>
      <c r="C2270" s="466" t="s">
        <v>509</v>
      </c>
      <c r="D2270" s="517">
        <v>19308.63</v>
      </c>
      <c r="E2270" s="513"/>
    </row>
    <row r="2271" spans="2:5" x14ac:dyDescent="0.2">
      <c r="B2271" s="456">
        <v>5150085047</v>
      </c>
      <c r="C2271" s="466" t="s">
        <v>509</v>
      </c>
      <c r="D2271" s="517">
        <v>19308.63</v>
      </c>
      <c r="E2271" s="513"/>
    </row>
    <row r="2272" spans="2:5" x14ac:dyDescent="0.2">
      <c r="B2272" s="456">
        <v>5150085048</v>
      </c>
      <c r="C2272" s="466" t="s">
        <v>509</v>
      </c>
      <c r="D2272" s="517">
        <v>19308.63</v>
      </c>
      <c r="E2272" s="513"/>
    </row>
    <row r="2273" spans="2:5" x14ac:dyDescent="0.2">
      <c r="B2273" s="456">
        <v>5150085049</v>
      </c>
      <c r="C2273" s="466" t="s">
        <v>509</v>
      </c>
      <c r="D2273" s="517">
        <v>19308.63</v>
      </c>
      <c r="E2273" s="513"/>
    </row>
    <row r="2274" spans="2:5" x14ac:dyDescent="0.2">
      <c r="B2274" s="456">
        <v>5150085050</v>
      </c>
      <c r="C2274" s="466" t="s">
        <v>509</v>
      </c>
      <c r="D2274" s="517">
        <v>19308.63</v>
      </c>
      <c r="E2274" s="513"/>
    </row>
    <row r="2275" spans="2:5" x14ac:dyDescent="0.2">
      <c r="B2275" s="456">
        <v>5150085051</v>
      </c>
      <c r="C2275" s="466" t="s">
        <v>509</v>
      </c>
      <c r="D2275" s="517">
        <v>19308.63</v>
      </c>
      <c r="E2275" s="513"/>
    </row>
    <row r="2276" spans="2:5" x14ac:dyDescent="0.2">
      <c r="B2276" s="456">
        <v>5150085052</v>
      </c>
      <c r="C2276" s="466" t="s">
        <v>509</v>
      </c>
      <c r="D2276" s="517">
        <v>19308.63</v>
      </c>
      <c r="E2276" s="513"/>
    </row>
    <row r="2277" spans="2:5" x14ac:dyDescent="0.2">
      <c r="B2277" s="456">
        <v>5150085053</v>
      </c>
      <c r="C2277" s="466" t="s">
        <v>509</v>
      </c>
      <c r="D2277" s="517">
        <v>19308.63</v>
      </c>
      <c r="E2277" s="513"/>
    </row>
    <row r="2278" spans="2:5" x14ac:dyDescent="0.2">
      <c r="B2278" s="456">
        <v>5150085054</v>
      </c>
      <c r="C2278" s="466" t="s">
        <v>509</v>
      </c>
      <c r="D2278" s="517">
        <v>19308.63</v>
      </c>
      <c r="E2278" s="513"/>
    </row>
    <row r="2279" spans="2:5" x14ac:dyDescent="0.2">
      <c r="B2279" s="456">
        <v>5150085055</v>
      </c>
      <c r="C2279" s="466" t="s">
        <v>509</v>
      </c>
      <c r="D2279" s="517">
        <v>19308.63</v>
      </c>
      <c r="E2279" s="513"/>
    </row>
    <row r="2280" spans="2:5" x14ac:dyDescent="0.2">
      <c r="B2280" s="456">
        <v>5150085056</v>
      </c>
      <c r="C2280" s="466" t="s">
        <v>509</v>
      </c>
      <c r="D2280" s="517">
        <v>19308.63</v>
      </c>
      <c r="E2280" s="513"/>
    </row>
    <row r="2281" spans="2:5" x14ac:dyDescent="0.2">
      <c r="B2281" s="456">
        <v>5150085057</v>
      </c>
      <c r="C2281" s="466" t="s">
        <v>509</v>
      </c>
      <c r="D2281" s="517">
        <v>19308.63</v>
      </c>
      <c r="E2281" s="513"/>
    </row>
    <row r="2282" spans="2:5" x14ac:dyDescent="0.2">
      <c r="B2282" s="456">
        <v>5150085058</v>
      </c>
      <c r="C2282" s="466" t="s">
        <v>509</v>
      </c>
      <c r="D2282" s="517">
        <v>19308.63</v>
      </c>
      <c r="E2282" s="513"/>
    </row>
    <row r="2283" spans="2:5" x14ac:dyDescent="0.2">
      <c r="B2283" s="456">
        <v>5150085059</v>
      </c>
      <c r="C2283" s="466" t="s">
        <v>509</v>
      </c>
      <c r="D2283" s="517">
        <v>19308.63</v>
      </c>
      <c r="E2283" s="513"/>
    </row>
    <row r="2284" spans="2:5" x14ac:dyDescent="0.2">
      <c r="B2284" s="456">
        <v>5150085060</v>
      </c>
      <c r="C2284" s="466" t="s">
        <v>509</v>
      </c>
      <c r="D2284" s="517">
        <v>19308.63</v>
      </c>
      <c r="E2284" s="513"/>
    </row>
    <row r="2285" spans="2:5" x14ac:dyDescent="0.2">
      <c r="B2285" s="456">
        <v>5150085061</v>
      </c>
      <c r="C2285" s="466" t="s">
        <v>509</v>
      </c>
      <c r="D2285" s="517">
        <v>19308.63</v>
      </c>
      <c r="E2285" s="513"/>
    </row>
    <row r="2286" spans="2:5" x14ac:dyDescent="0.2">
      <c r="B2286" s="456">
        <v>5150085062</v>
      </c>
      <c r="C2286" s="466" t="s">
        <v>509</v>
      </c>
      <c r="D2286" s="517">
        <v>19308.63</v>
      </c>
      <c r="E2286" s="513"/>
    </row>
    <row r="2287" spans="2:5" x14ac:dyDescent="0.2">
      <c r="B2287" s="456">
        <v>5150085063</v>
      </c>
      <c r="C2287" s="466" t="s">
        <v>509</v>
      </c>
      <c r="D2287" s="517">
        <v>19308.63</v>
      </c>
      <c r="E2287" s="513"/>
    </row>
    <row r="2288" spans="2:5" x14ac:dyDescent="0.2">
      <c r="B2288" s="456">
        <v>5150085064</v>
      </c>
      <c r="C2288" s="466" t="s">
        <v>509</v>
      </c>
      <c r="D2288" s="517">
        <v>19308.63</v>
      </c>
      <c r="E2288" s="513"/>
    </row>
    <row r="2289" spans="2:5" x14ac:dyDescent="0.2">
      <c r="B2289" s="456">
        <v>5150085065</v>
      </c>
      <c r="C2289" s="466" t="s">
        <v>509</v>
      </c>
      <c r="D2289" s="517">
        <v>19308.63</v>
      </c>
      <c r="E2289" s="513"/>
    </row>
    <row r="2290" spans="2:5" x14ac:dyDescent="0.2">
      <c r="B2290" s="456">
        <v>5150085066</v>
      </c>
      <c r="C2290" s="466" t="s">
        <v>509</v>
      </c>
      <c r="D2290" s="517">
        <v>19308.63</v>
      </c>
      <c r="E2290" s="513"/>
    </row>
    <row r="2291" spans="2:5" x14ac:dyDescent="0.2">
      <c r="B2291" s="456">
        <v>5150085067</v>
      </c>
      <c r="C2291" s="466" t="s">
        <v>509</v>
      </c>
      <c r="D2291" s="517">
        <v>19308.63</v>
      </c>
      <c r="E2291" s="513"/>
    </row>
    <row r="2292" spans="2:5" x14ac:dyDescent="0.2">
      <c r="B2292" s="456">
        <v>5150085068</v>
      </c>
      <c r="C2292" s="466" t="s">
        <v>509</v>
      </c>
      <c r="D2292" s="517">
        <v>19308.63</v>
      </c>
      <c r="E2292" s="513"/>
    </row>
    <row r="2293" spans="2:5" x14ac:dyDescent="0.2">
      <c r="B2293" s="456">
        <v>5150085069</v>
      </c>
      <c r="C2293" s="466" t="s">
        <v>509</v>
      </c>
      <c r="D2293" s="517">
        <v>19308.63</v>
      </c>
      <c r="E2293" s="513"/>
    </row>
    <row r="2294" spans="2:5" x14ac:dyDescent="0.2">
      <c r="B2294" s="456">
        <v>5150085070</v>
      </c>
      <c r="C2294" s="466" t="s">
        <v>509</v>
      </c>
      <c r="D2294" s="517">
        <v>19308.63</v>
      </c>
      <c r="E2294" s="513"/>
    </row>
    <row r="2295" spans="2:5" x14ac:dyDescent="0.2">
      <c r="B2295" s="456">
        <v>5150085071</v>
      </c>
      <c r="C2295" s="466" t="s">
        <v>509</v>
      </c>
      <c r="D2295" s="517">
        <v>19308.63</v>
      </c>
      <c r="E2295" s="513"/>
    </row>
    <row r="2296" spans="2:5" x14ac:dyDescent="0.2">
      <c r="B2296" s="456">
        <v>5150085072</v>
      </c>
      <c r="C2296" s="466" t="s">
        <v>509</v>
      </c>
      <c r="D2296" s="517">
        <v>19308.63</v>
      </c>
      <c r="E2296" s="513"/>
    </row>
    <row r="2297" spans="2:5" x14ac:dyDescent="0.2">
      <c r="B2297" s="456">
        <v>5150085073</v>
      </c>
      <c r="C2297" s="466" t="s">
        <v>509</v>
      </c>
      <c r="D2297" s="517">
        <v>19308.63</v>
      </c>
      <c r="E2297" s="513"/>
    </row>
    <row r="2298" spans="2:5" x14ac:dyDescent="0.2">
      <c r="B2298" s="456">
        <v>5150085074</v>
      </c>
      <c r="C2298" s="466" t="s">
        <v>509</v>
      </c>
      <c r="D2298" s="517">
        <v>19308.63</v>
      </c>
      <c r="E2298" s="513"/>
    </row>
    <row r="2299" spans="2:5" x14ac:dyDescent="0.2">
      <c r="B2299" s="456">
        <v>5150085075</v>
      </c>
      <c r="C2299" s="466" t="s">
        <v>509</v>
      </c>
      <c r="D2299" s="517">
        <v>19308.63</v>
      </c>
      <c r="E2299" s="513"/>
    </row>
    <row r="2300" spans="2:5" x14ac:dyDescent="0.2">
      <c r="B2300" s="456">
        <v>5150085076</v>
      </c>
      <c r="C2300" s="466" t="s">
        <v>509</v>
      </c>
      <c r="D2300" s="517">
        <v>19308.63</v>
      </c>
      <c r="E2300" s="513"/>
    </row>
    <row r="2301" spans="2:5" x14ac:dyDescent="0.2">
      <c r="B2301" s="456">
        <v>5150085077</v>
      </c>
      <c r="C2301" s="466" t="s">
        <v>509</v>
      </c>
      <c r="D2301" s="517">
        <v>19308.63</v>
      </c>
      <c r="E2301" s="513"/>
    </row>
    <row r="2302" spans="2:5" x14ac:dyDescent="0.2">
      <c r="B2302" s="456">
        <v>5150085078</v>
      </c>
      <c r="C2302" s="466" t="s">
        <v>509</v>
      </c>
      <c r="D2302" s="517">
        <v>19308.63</v>
      </c>
      <c r="E2302" s="513"/>
    </row>
    <row r="2303" spans="2:5" x14ac:dyDescent="0.2">
      <c r="B2303" s="456">
        <v>5150085079</v>
      </c>
      <c r="C2303" s="466" t="s">
        <v>509</v>
      </c>
      <c r="D2303" s="517">
        <v>19308.63</v>
      </c>
      <c r="E2303" s="513"/>
    </row>
    <row r="2304" spans="2:5" x14ac:dyDescent="0.2">
      <c r="B2304" s="456">
        <v>5150085080</v>
      </c>
      <c r="C2304" s="466" t="s">
        <v>509</v>
      </c>
      <c r="D2304" s="517">
        <v>19308.63</v>
      </c>
      <c r="E2304" s="513"/>
    </row>
    <row r="2305" spans="2:5" x14ac:dyDescent="0.2">
      <c r="B2305" s="458">
        <v>5660090001</v>
      </c>
      <c r="C2305" s="465" t="s">
        <v>510</v>
      </c>
      <c r="D2305" s="515">
        <v>0</v>
      </c>
      <c r="E2305" s="513"/>
    </row>
    <row r="2306" spans="2:5" x14ac:dyDescent="0.2">
      <c r="B2306" s="458">
        <v>5660090002</v>
      </c>
      <c r="C2306" s="465" t="s">
        <v>510</v>
      </c>
      <c r="D2306" s="515">
        <v>0</v>
      </c>
      <c r="E2306" s="513"/>
    </row>
    <row r="2307" spans="2:5" x14ac:dyDescent="0.2">
      <c r="B2307" s="458">
        <v>5660090003</v>
      </c>
      <c r="C2307" s="465" t="s">
        <v>510</v>
      </c>
      <c r="D2307" s="515">
        <v>0</v>
      </c>
      <c r="E2307" s="513"/>
    </row>
    <row r="2308" spans="2:5" x14ac:dyDescent="0.2">
      <c r="B2308" s="458">
        <v>5660090004</v>
      </c>
      <c r="C2308" s="465" t="s">
        <v>510</v>
      </c>
      <c r="D2308" s="515">
        <v>0</v>
      </c>
      <c r="E2308" s="513"/>
    </row>
    <row r="2309" spans="2:5" x14ac:dyDescent="0.2">
      <c r="B2309" s="458">
        <v>5660090005</v>
      </c>
      <c r="C2309" s="465" t="s">
        <v>510</v>
      </c>
      <c r="D2309" s="515">
        <v>0</v>
      </c>
      <c r="E2309" s="513"/>
    </row>
    <row r="2310" spans="2:5" x14ac:dyDescent="0.2">
      <c r="B2310" s="458">
        <v>5660090006</v>
      </c>
      <c r="C2310" s="465" t="s">
        <v>510</v>
      </c>
      <c r="D2310" s="515">
        <v>0</v>
      </c>
      <c r="E2310" s="513"/>
    </row>
    <row r="2311" spans="2:5" x14ac:dyDescent="0.2">
      <c r="B2311" s="458">
        <v>5660090007</v>
      </c>
      <c r="C2311" s="465" t="s">
        <v>510</v>
      </c>
      <c r="D2311" s="515">
        <v>0</v>
      </c>
      <c r="E2311" s="513"/>
    </row>
    <row r="2312" spans="2:5" x14ac:dyDescent="0.2">
      <c r="B2312" s="458">
        <v>5660090008</v>
      </c>
      <c r="C2312" s="465" t="s">
        <v>510</v>
      </c>
      <c r="D2312" s="515">
        <v>0</v>
      </c>
      <c r="E2312" s="513"/>
    </row>
    <row r="2313" spans="2:5" x14ac:dyDescent="0.2">
      <c r="B2313" s="458">
        <v>5660090009</v>
      </c>
      <c r="C2313" s="465" t="s">
        <v>510</v>
      </c>
      <c r="D2313" s="515">
        <v>0</v>
      </c>
      <c r="E2313" s="513"/>
    </row>
    <row r="2314" spans="2:5" x14ac:dyDescent="0.2">
      <c r="B2314" s="458">
        <v>5660090010</v>
      </c>
      <c r="C2314" s="465" t="s">
        <v>510</v>
      </c>
      <c r="D2314" s="515">
        <v>0</v>
      </c>
      <c r="E2314" s="513"/>
    </row>
    <row r="2315" spans="2:5" x14ac:dyDescent="0.2">
      <c r="B2315" s="458">
        <v>5660090011</v>
      </c>
      <c r="C2315" s="465" t="s">
        <v>510</v>
      </c>
      <c r="D2315" s="515">
        <v>0</v>
      </c>
      <c r="E2315" s="513"/>
    </row>
    <row r="2316" spans="2:5" x14ac:dyDescent="0.2">
      <c r="B2316" s="458">
        <v>5230091001</v>
      </c>
      <c r="C2316" s="465" t="s">
        <v>511</v>
      </c>
      <c r="D2316" s="515">
        <v>0</v>
      </c>
      <c r="E2316" s="513"/>
    </row>
    <row r="2317" spans="2:5" x14ac:dyDescent="0.2">
      <c r="B2317" s="458">
        <v>5150092001</v>
      </c>
      <c r="C2317" s="465" t="s">
        <v>512</v>
      </c>
      <c r="D2317" s="515">
        <v>0</v>
      </c>
      <c r="E2317" s="513"/>
    </row>
    <row r="2318" spans="2:5" x14ac:dyDescent="0.2">
      <c r="B2318" s="458">
        <v>5150092002</v>
      </c>
      <c r="C2318" s="465" t="s">
        <v>512</v>
      </c>
      <c r="D2318" s="515">
        <v>0</v>
      </c>
      <c r="E2318" s="513"/>
    </row>
    <row r="2319" spans="2:5" x14ac:dyDescent="0.2">
      <c r="B2319" s="458">
        <v>5150092003</v>
      </c>
      <c r="C2319" s="465" t="s">
        <v>512</v>
      </c>
      <c r="D2319" s="515">
        <v>0</v>
      </c>
      <c r="E2319" s="513"/>
    </row>
    <row r="2320" spans="2:5" x14ac:dyDescent="0.2">
      <c r="B2320" s="458">
        <v>5150092004</v>
      </c>
      <c r="C2320" s="465" t="s">
        <v>512</v>
      </c>
      <c r="D2320" s="515">
        <v>0</v>
      </c>
      <c r="E2320" s="513"/>
    </row>
    <row r="2321" spans="2:5" x14ac:dyDescent="0.2">
      <c r="B2321" s="458">
        <v>5150092005</v>
      </c>
      <c r="C2321" s="465" t="s">
        <v>512</v>
      </c>
      <c r="D2321" s="515">
        <v>0</v>
      </c>
      <c r="E2321" s="513"/>
    </row>
    <row r="2322" spans="2:5" x14ac:dyDescent="0.2">
      <c r="B2322" s="458">
        <v>5150092006</v>
      </c>
      <c r="C2322" s="465" t="s">
        <v>512</v>
      </c>
      <c r="D2322" s="515">
        <v>0</v>
      </c>
      <c r="E2322" s="513"/>
    </row>
    <row r="2323" spans="2:5" x14ac:dyDescent="0.2">
      <c r="B2323" s="458">
        <v>5660093001</v>
      </c>
      <c r="C2323" s="465" t="s">
        <v>513</v>
      </c>
      <c r="D2323" s="515">
        <v>0</v>
      </c>
      <c r="E2323" s="513"/>
    </row>
    <row r="2324" spans="2:5" x14ac:dyDescent="0.2">
      <c r="B2324" s="458">
        <v>5660093002</v>
      </c>
      <c r="C2324" s="465" t="s">
        <v>513</v>
      </c>
      <c r="D2324" s="515">
        <v>0</v>
      </c>
      <c r="E2324" s="513"/>
    </row>
    <row r="2325" spans="2:5" x14ac:dyDescent="0.2">
      <c r="B2325" s="458">
        <v>5660093003</v>
      </c>
      <c r="C2325" s="465" t="s">
        <v>513</v>
      </c>
      <c r="D2325" s="515">
        <v>0</v>
      </c>
      <c r="E2325" s="513"/>
    </row>
    <row r="2326" spans="2:5" x14ac:dyDescent="0.2">
      <c r="B2326" s="458">
        <v>5660093004</v>
      </c>
      <c r="C2326" s="465" t="s">
        <v>513</v>
      </c>
      <c r="D2326" s="515">
        <v>0</v>
      </c>
      <c r="E2326" s="513"/>
    </row>
    <row r="2327" spans="2:5" x14ac:dyDescent="0.2">
      <c r="B2327" s="458">
        <v>5660093005</v>
      </c>
      <c r="C2327" s="465" t="s">
        <v>513</v>
      </c>
      <c r="D2327" s="515">
        <v>0</v>
      </c>
      <c r="E2327" s="513"/>
    </row>
    <row r="2328" spans="2:5" x14ac:dyDescent="0.2">
      <c r="B2328" s="458">
        <v>5660093006</v>
      </c>
      <c r="C2328" s="465" t="s">
        <v>513</v>
      </c>
      <c r="D2328" s="515">
        <v>0</v>
      </c>
      <c r="E2328" s="513"/>
    </row>
    <row r="2329" spans="2:5" x14ac:dyDescent="0.2">
      <c r="B2329" s="458">
        <v>5660093007</v>
      </c>
      <c r="C2329" s="465" t="s">
        <v>513</v>
      </c>
      <c r="D2329" s="515">
        <v>0</v>
      </c>
      <c r="E2329" s="513"/>
    </row>
    <row r="2330" spans="2:5" x14ac:dyDescent="0.2">
      <c r="B2330" s="458">
        <v>5660093008</v>
      </c>
      <c r="C2330" s="465" t="s">
        <v>513</v>
      </c>
      <c r="D2330" s="515">
        <v>0</v>
      </c>
      <c r="E2330" s="513"/>
    </row>
    <row r="2331" spans="2:5" x14ac:dyDescent="0.2">
      <c r="B2331" s="458">
        <v>5660093009</v>
      </c>
      <c r="C2331" s="465" t="s">
        <v>513</v>
      </c>
      <c r="D2331" s="515">
        <v>0</v>
      </c>
      <c r="E2331" s="513"/>
    </row>
    <row r="2332" spans="2:5" x14ac:dyDescent="0.2">
      <c r="B2332" s="458">
        <v>5660093010</v>
      </c>
      <c r="C2332" s="465" t="s">
        <v>513</v>
      </c>
      <c r="D2332" s="515">
        <v>0</v>
      </c>
      <c r="E2332" s="513"/>
    </row>
    <row r="2333" spans="2:5" x14ac:dyDescent="0.2">
      <c r="B2333" s="458">
        <v>5660093011</v>
      </c>
      <c r="C2333" s="465" t="s">
        <v>513</v>
      </c>
      <c r="D2333" s="515">
        <v>0</v>
      </c>
      <c r="E2333" s="513"/>
    </row>
    <row r="2334" spans="2:5" x14ac:dyDescent="0.2">
      <c r="B2334" s="458">
        <v>5660093012</v>
      </c>
      <c r="C2334" s="465" t="s">
        <v>513</v>
      </c>
      <c r="D2334" s="515">
        <v>0</v>
      </c>
      <c r="E2334" s="513"/>
    </row>
    <row r="2335" spans="2:5" x14ac:dyDescent="0.2">
      <c r="B2335" s="458">
        <v>5660093013</v>
      </c>
      <c r="C2335" s="465" t="s">
        <v>513</v>
      </c>
      <c r="D2335" s="515">
        <v>0</v>
      </c>
      <c r="E2335" s="513"/>
    </row>
    <row r="2336" spans="2:5" x14ac:dyDescent="0.2">
      <c r="B2336" s="458">
        <v>5660093014</v>
      </c>
      <c r="C2336" s="465" t="s">
        <v>513</v>
      </c>
      <c r="D2336" s="515">
        <v>0</v>
      </c>
      <c r="E2336" s="513"/>
    </row>
    <row r="2337" spans="2:5" x14ac:dyDescent="0.2">
      <c r="B2337" s="458">
        <v>5660093015</v>
      </c>
      <c r="C2337" s="465" t="s">
        <v>513</v>
      </c>
      <c r="D2337" s="515">
        <v>0</v>
      </c>
      <c r="E2337" s="513"/>
    </row>
    <row r="2338" spans="2:5" x14ac:dyDescent="0.2">
      <c r="B2338" s="458">
        <v>5660093016</v>
      </c>
      <c r="C2338" s="465" t="s">
        <v>513</v>
      </c>
      <c r="D2338" s="515">
        <v>0</v>
      </c>
      <c r="E2338" s="513"/>
    </row>
    <row r="2339" spans="2:5" x14ac:dyDescent="0.2">
      <c r="B2339" s="458">
        <v>5660093017</v>
      </c>
      <c r="C2339" s="465" t="s">
        <v>513</v>
      </c>
      <c r="D2339" s="515">
        <v>0</v>
      </c>
      <c r="E2339" s="513"/>
    </row>
    <row r="2340" spans="2:5" x14ac:dyDescent="0.2">
      <c r="B2340" s="458">
        <v>5660093018</v>
      </c>
      <c r="C2340" s="465" t="s">
        <v>513</v>
      </c>
      <c r="D2340" s="515">
        <v>0</v>
      </c>
      <c r="E2340" s="513"/>
    </row>
    <row r="2341" spans="2:5" x14ac:dyDescent="0.2">
      <c r="B2341" s="458">
        <v>5660093019</v>
      </c>
      <c r="C2341" s="465" t="s">
        <v>513</v>
      </c>
      <c r="D2341" s="515">
        <v>0</v>
      </c>
      <c r="E2341" s="513"/>
    </row>
    <row r="2342" spans="2:5" x14ac:dyDescent="0.2">
      <c r="B2342" s="458">
        <v>5660093020</v>
      </c>
      <c r="C2342" s="465" t="s">
        <v>513</v>
      </c>
      <c r="D2342" s="515">
        <v>0</v>
      </c>
      <c r="E2342" s="513"/>
    </row>
    <row r="2343" spans="2:5" x14ac:dyDescent="0.2">
      <c r="B2343" s="458">
        <v>5660093021</v>
      </c>
      <c r="C2343" s="465" t="s">
        <v>513</v>
      </c>
      <c r="D2343" s="515">
        <v>0</v>
      </c>
      <c r="E2343" s="513"/>
    </row>
    <row r="2344" spans="2:5" x14ac:dyDescent="0.2">
      <c r="B2344" s="458">
        <v>5660093022</v>
      </c>
      <c r="C2344" s="465" t="s">
        <v>513</v>
      </c>
      <c r="D2344" s="515">
        <v>0</v>
      </c>
      <c r="E2344" s="513"/>
    </row>
    <row r="2345" spans="2:5" x14ac:dyDescent="0.2">
      <c r="B2345" s="458">
        <v>5660093023</v>
      </c>
      <c r="C2345" s="465" t="s">
        <v>513</v>
      </c>
      <c r="D2345" s="515">
        <v>0</v>
      </c>
      <c r="E2345" s="513"/>
    </row>
    <row r="2346" spans="2:5" x14ac:dyDescent="0.2">
      <c r="B2346" s="458">
        <v>5660093024</v>
      </c>
      <c r="C2346" s="465" t="s">
        <v>513</v>
      </c>
      <c r="D2346" s="515">
        <v>0</v>
      </c>
      <c r="E2346" s="513"/>
    </row>
    <row r="2347" spans="2:5" x14ac:dyDescent="0.2">
      <c r="B2347" s="458">
        <v>5660093025</v>
      </c>
      <c r="C2347" s="465" t="s">
        <v>513</v>
      </c>
      <c r="D2347" s="515">
        <v>0</v>
      </c>
      <c r="E2347" s="513"/>
    </row>
    <row r="2348" spans="2:5" x14ac:dyDescent="0.2">
      <c r="B2348" s="458">
        <v>5660093026</v>
      </c>
      <c r="C2348" s="465" t="s">
        <v>513</v>
      </c>
      <c r="D2348" s="515">
        <v>0</v>
      </c>
      <c r="E2348" s="513"/>
    </row>
    <row r="2349" spans="2:5" x14ac:dyDescent="0.2">
      <c r="B2349" s="458">
        <v>5660093027</v>
      </c>
      <c r="C2349" s="465" t="s">
        <v>513</v>
      </c>
      <c r="D2349" s="515">
        <v>0</v>
      </c>
      <c r="E2349" s="513"/>
    </row>
    <row r="2350" spans="2:5" x14ac:dyDescent="0.2">
      <c r="B2350" s="458">
        <v>5210094001</v>
      </c>
      <c r="C2350" s="465" t="s">
        <v>514</v>
      </c>
      <c r="D2350" s="515">
        <v>1665.51</v>
      </c>
      <c r="E2350" s="513"/>
    </row>
    <row r="2351" spans="2:5" x14ac:dyDescent="0.2">
      <c r="B2351" s="458">
        <v>5210094002</v>
      </c>
      <c r="C2351" s="465" t="s">
        <v>514</v>
      </c>
      <c r="D2351" s="515">
        <v>1665.51</v>
      </c>
      <c r="E2351" s="513"/>
    </row>
    <row r="2352" spans="2:5" x14ac:dyDescent="0.2">
      <c r="B2352" s="458">
        <v>5210094003</v>
      </c>
      <c r="C2352" s="465" t="s">
        <v>514</v>
      </c>
      <c r="D2352" s="515">
        <v>1665.51</v>
      </c>
      <c r="E2352" s="513"/>
    </row>
    <row r="2353" spans="2:5" x14ac:dyDescent="0.2">
      <c r="B2353" s="458">
        <v>5210094004</v>
      </c>
      <c r="C2353" s="465" t="s">
        <v>514</v>
      </c>
      <c r="D2353" s="515">
        <v>0</v>
      </c>
      <c r="E2353" s="513"/>
    </row>
    <row r="2354" spans="2:5" x14ac:dyDescent="0.2">
      <c r="B2354" s="458">
        <v>5210094005</v>
      </c>
      <c r="C2354" s="465" t="s">
        <v>514</v>
      </c>
      <c r="D2354" s="515">
        <v>0</v>
      </c>
      <c r="E2354" s="513"/>
    </row>
    <row r="2355" spans="2:5" x14ac:dyDescent="0.2">
      <c r="B2355" s="458">
        <v>5210095001</v>
      </c>
      <c r="C2355" s="465" t="s">
        <v>515</v>
      </c>
      <c r="D2355" s="515">
        <v>0</v>
      </c>
      <c r="E2355" s="513"/>
    </row>
    <row r="2356" spans="2:5" x14ac:dyDescent="0.2">
      <c r="B2356" s="458">
        <v>5210095002</v>
      </c>
      <c r="C2356" s="465" t="s">
        <v>516</v>
      </c>
      <c r="D2356" s="515">
        <v>1887.93</v>
      </c>
      <c r="E2356" s="513"/>
    </row>
    <row r="2357" spans="2:5" x14ac:dyDescent="0.2">
      <c r="B2357" s="458">
        <v>5210095003</v>
      </c>
      <c r="C2357" s="465" t="s">
        <v>517</v>
      </c>
      <c r="D2357" s="515">
        <v>3870.69</v>
      </c>
      <c r="E2357" s="513"/>
    </row>
    <row r="2358" spans="2:5" x14ac:dyDescent="0.2">
      <c r="B2358" s="458">
        <v>5210095004</v>
      </c>
      <c r="C2358" s="465" t="s">
        <v>518</v>
      </c>
      <c r="D2358" s="515">
        <v>0</v>
      </c>
      <c r="E2358" s="513"/>
    </row>
    <row r="2359" spans="2:5" x14ac:dyDescent="0.2">
      <c r="B2359" s="458">
        <v>5210095005</v>
      </c>
      <c r="C2359" s="465" t="s">
        <v>518</v>
      </c>
      <c r="D2359" s="515">
        <v>0</v>
      </c>
      <c r="E2359" s="513"/>
    </row>
    <row r="2360" spans="2:5" x14ac:dyDescent="0.2">
      <c r="B2360" s="458">
        <v>5150096001</v>
      </c>
      <c r="C2360" s="465" t="s">
        <v>519</v>
      </c>
      <c r="D2360" s="515">
        <v>0</v>
      </c>
      <c r="E2360" s="513"/>
    </row>
    <row r="2361" spans="2:5" x14ac:dyDescent="0.2">
      <c r="B2361" s="458">
        <v>5150096002</v>
      </c>
      <c r="C2361" s="465" t="s">
        <v>519</v>
      </c>
      <c r="D2361" s="515">
        <v>0</v>
      </c>
      <c r="E2361" s="513"/>
    </row>
    <row r="2362" spans="2:5" x14ac:dyDescent="0.2">
      <c r="B2362" s="458">
        <v>5150096003</v>
      </c>
      <c r="C2362" s="465" t="s">
        <v>519</v>
      </c>
      <c r="D2362" s="515">
        <v>0</v>
      </c>
      <c r="E2362" s="513"/>
    </row>
    <row r="2363" spans="2:5" x14ac:dyDescent="0.2">
      <c r="B2363" s="458">
        <v>5150096004</v>
      </c>
      <c r="C2363" s="465" t="s">
        <v>520</v>
      </c>
      <c r="D2363" s="515">
        <v>0</v>
      </c>
      <c r="E2363" s="513"/>
    </row>
    <row r="2364" spans="2:5" x14ac:dyDescent="0.2">
      <c r="B2364" s="458">
        <v>5230097001</v>
      </c>
      <c r="C2364" s="465" t="s">
        <v>521</v>
      </c>
      <c r="D2364" s="515">
        <v>0</v>
      </c>
      <c r="E2364" s="513"/>
    </row>
    <row r="2365" spans="2:5" x14ac:dyDescent="0.2">
      <c r="B2365" s="458">
        <v>5230097002</v>
      </c>
      <c r="C2365" s="465" t="s">
        <v>521</v>
      </c>
      <c r="D2365" s="515">
        <v>0</v>
      </c>
      <c r="E2365" s="513"/>
    </row>
    <row r="2366" spans="2:5" x14ac:dyDescent="0.2">
      <c r="B2366" s="458">
        <v>5190098001</v>
      </c>
      <c r="C2366" s="465" t="s">
        <v>522</v>
      </c>
      <c r="D2366" s="515">
        <v>0</v>
      </c>
      <c r="E2366" s="513"/>
    </row>
    <row r="2367" spans="2:5" x14ac:dyDescent="0.2">
      <c r="B2367" s="458">
        <v>5190099001</v>
      </c>
      <c r="C2367" s="465" t="s">
        <v>523</v>
      </c>
      <c r="D2367" s="515">
        <v>1421.55</v>
      </c>
      <c r="E2367" s="513"/>
    </row>
    <row r="2368" spans="2:5" x14ac:dyDescent="0.2">
      <c r="B2368" s="458">
        <v>5190099002</v>
      </c>
      <c r="C2368" s="465" t="s">
        <v>523</v>
      </c>
      <c r="D2368" s="515">
        <v>0</v>
      </c>
      <c r="E2368" s="513"/>
    </row>
    <row r="2369" spans="2:5" x14ac:dyDescent="0.2">
      <c r="B2369" s="458">
        <v>5190099003</v>
      </c>
      <c r="C2369" s="465" t="s">
        <v>523</v>
      </c>
      <c r="D2369" s="515">
        <v>0</v>
      </c>
      <c r="E2369" s="513"/>
    </row>
    <row r="2370" spans="2:5" x14ac:dyDescent="0.2">
      <c r="B2370" s="458">
        <v>5190099004</v>
      </c>
      <c r="C2370" s="465" t="s">
        <v>523</v>
      </c>
      <c r="D2370" s="515">
        <v>0</v>
      </c>
      <c r="E2370" s="513"/>
    </row>
    <row r="2371" spans="2:5" x14ac:dyDescent="0.2">
      <c r="B2371" s="458">
        <v>5190099005</v>
      </c>
      <c r="C2371" s="465" t="s">
        <v>523</v>
      </c>
      <c r="D2371" s="515">
        <v>0</v>
      </c>
      <c r="E2371" s="513"/>
    </row>
    <row r="2372" spans="2:5" x14ac:dyDescent="0.2">
      <c r="B2372" s="458">
        <v>5190099006</v>
      </c>
      <c r="C2372" s="465" t="s">
        <v>523</v>
      </c>
      <c r="D2372" s="515">
        <v>3364</v>
      </c>
      <c r="E2372" s="513"/>
    </row>
    <row r="2373" spans="2:5" x14ac:dyDescent="0.2">
      <c r="B2373" s="458">
        <v>5190099007</v>
      </c>
      <c r="C2373" s="465" t="s">
        <v>523</v>
      </c>
      <c r="D2373" s="515">
        <v>0</v>
      </c>
      <c r="E2373" s="513"/>
    </row>
    <row r="2374" spans="2:5" x14ac:dyDescent="0.2">
      <c r="B2374" s="458">
        <v>5150101001</v>
      </c>
      <c r="C2374" s="465" t="s">
        <v>524</v>
      </c>
      <c r="D2374" s="515">
        <v>5298.28</v>
      </c>
      <c r="E2374" s="513"/>
    </row>
    <row r="2375" spans="2:5" x14ac:dyDescent="0.2">
      <c r="B2375" s="458">
        <v>5150101002</v>
      </c>
      <c r="C2375" s="465" t="s">
        <v>524</v>
      </c>
      <c r="D2375" s="515">
        <v>5350</v>
      </c>
      <c r="E2375" s="513"/>
    </row>
    <row r="2376" spans="2:5" x14ac:dyDescent="0.2">
      <c r="B2376" s="458">
        <v>5150101003</v>
      </c>
      <c r="C2376" s="465" t="s">
        <v>524</v>
      </c>
      <c r="D2376" s="515">
        <v>0</v>
      </c>
      <c r="E2376" s="513"/>
    </row>
    <row r="2377" spans="2:5" x14ac:dyDescent="0.2">
      <c r="B2377" s="458">
        <v>5150101004</v>
      </c>
      <c r="C2377" s="465" t="s">
        <v>524</v>
      </c>
      <c r="D2377" s="515">
        <v>0</v>
      </c>
      <c r="E2377" s="513"/>
    </row>
    <row r="2378" spans="2:5" x14ac:dyDescent="0.2">
      <c r="B2378" s="458">
        <v>5150101005</v>
      </c>
      <c r="C2378" s="465" t="s">
        <v>524</v>
      </c>
      <c r="D2378" s="515">
        <v>4428.1099999999997</v>
      </c>
      <c r="E2378" s="513"/>
    </row>
    <row r="2379" spans="2:5" x14ac:dyDescent="0.2">
      <c r="B2379" s="456">
        <v>5150101006</v>
      </c>
      <c r="C2379" s="466" t="s">
        <v>524</v>
      </c>
      <c r="D2379" s="517">
        <v>0</v>
      </c>
      <c r="E2379" s="513"/>
    </row>
    <row r="2380" spans="2:5" x14ac:dyDescent="0.2">
      <c r="B2380" s="456">
        <v>5150101007</v>
      </c>
      <c r="C2380" s="466" t="s">
        <v>524</v>
      </c>
      <c r="D2380" s="517">
        <v>0</v>
      </c>
      <c r="E2380" s="513"/>
    </row>
    <row r="2381" spans="2:5" x14ac:dyDescent="0.2">
      <c r="B2381" s="456">
        <v>5150101008</v>
      </c>
      <c r="C2381" s="466" t="s">
        <v>524</v>
      </c>
      <c r="D2381" s="517">
        <v>7959</v>
      </c>
      <c r="E2381" s="513"/>
    </row>
    <row r="2382" spans="2:5" x14ac:dyDescent="0.2">
      <c r="B2382" s="456">
        <v>5150101009</v>
      </c>
      <c r="C2382" s="466" t="s">
        <v>524</v>
      </c>
      <c r="D2382" s="517">
        <v>7959</v>
      </c>
      <c r="E2382" s="513"/>
    </row>
    <row r="2383" spans="2:5" x14ac:dyDescent="0.2">
      <c r="B2383" s="456">
        <v>5150101010</v>
      </c>
      <c r="C2383" s="466" t="s">
        <v>524</v>
      </c>
      <c r="D2383" s="517">
        <v>7959</v>
      </c>
      <c r="E2383" s="513"/>
    </row>
    <row r="2384" spans="2:5" x14ac:dyDescent="0.2">
      <c r="B2384" s="458">
        <v>5150102001</v>
      </c>
      <c r="C2384" s="465" t="s">
        <v>525</v>
      </c>
      <c r="D2384" s="515">
        <v>0</v>
      </c>
      <c r="E2384" s="513"/>
    </row>
    <row r="2385" spans="2:5" x14ac:dyDescent="0.2">
      <c r="B2385" s="458">
        <v>5150102002</v>
      </c>
      <c r="C2385" s="465" t="s">
        <v>525</v>
      </c>
      <c r="D2385" s="515">
        <v>0</v>
      </c>
      <c r="E2385" s="513"/>
    </row>
    <row r="2386" spans="2:5" x14ac:dyDescent="0.2">
      <c r="B2386" s="458">
        <v>5150102003</v>
      </c>
      <c r="C2386" s="465" t="s">
        <v>525</v>
      </c>
      <c r="D2386" s="515">
        <v>0</v>
      </c>
      <c r="E2386" s="513"/>
    </row>
    <row r="2387" spans="2:5" x14ac:dyDescent="0.2">
      <c r="B2387" s="458">
        <v>5150102004</v>
      </c>
      <c r="C2387" s="465" t="s">
        <v>525</v>
      </c>
      <c r="D2387" s="515">
        <v>0</v>
      </c>
      <c r="E2387" s="513"/>
    </row>
    <row r="2388" spans="2:5" x14ac:dyDescent="0.2">
      <c r="B2388" s="458">
        <v>5150102005</v>
      </c>
      <c r="C2388" s="465" t="s">
        <v>525</v>
      </c>
      <c r="D2388" s="515">
        <v>0</v>
      </c>
      <c r="E2388" s="513"/>
    </row>
    <row r="2389" spans="2:5" x14ac:dyDescent="0.2">
      <c r="B2389" s="458">
        <v>5150102006</v>
      </c>
      <c r="C2389" s="465" t="s">
        <v>525</v>
      </c>
      <c r="D2389" s="515">
        <v>0</v>
      </c>
      <c r="E2389" s="513"/>
    </row>
    <row r="2390" spans="2:5" x14ac:dyDescent="0.2">
      <c r="B2390" s="458">
        <v>5150102007</v>
      </c>
      <c r="C2390" s="465" t="s">
        <v>525</v>
      </c>
      <c r="D2390" s="515">
        <v>0</v>
      </c>
      <c r="E2390" s="513"/>
    </row>
    <row r="2391" spans="2:5" x14ac:dyDescent="0.2">
      <c r="B2391" s="458">
        <v>5150102008</v>
      </c>
      <c r="C2391" s="465" t="s">
        <v>525</v>
      </c>
      <c r="D2391" s="515">
        <v>0</v>
      </c>
      <c r="E2391" s="513"/>
    </row>
    <row r="2392" spans="2:5" x14ac:dyDescent="0.2">
      <c r="B2392" s="458">
        <v>5150103001</v>
      </c>
      <c r="C2392" s="465" t="s">
        <v>526</v>
      </c>
      <c r="D2392" s="515">
        <v>0</v>
      </c>
      <c r="E2392" s="513"/>
    </row>
    <row r="2393" spans="2:5" x14ac:dyDescent="0.2">
      <c r="B2393" s="458">
        <v>5150103002</v>
      </c>
      <c r="C2393" s="465" t="s">
        <v>526</v>
      </c>
      <c r="D2393" s="515">
        <v>0</v>
      </c>
      <c r="E2393" s="513"/>
    </row>
    <row r="2394" spans="2:5" x14ac:dyDescent="0.2">
      <c r="B2394" s="458">
        <v>5150103003</v>
      </c>
      <c r="C2394" s="465" t="s">
        <v>526</v>
      </c>
      <c r="D2394" s="515">
        <v>0</v>
      </c>
      <c r="E2394" s="513"/>
    </row>
    <row r="2395" spans="2:5" x14ac:dyDescent="0.2">
      <c r="B2395" s="458">
        <v>5150103004</v>
      </c>
      <c r="C2395" s="465" t="s">
        <v>526</v>
      </c>
      <c r="D2395" s="515">
        <v>0</v>
      </c>
      <c r="E2395" s="513"/>
    </row>
    <row r="2396" spans="2:5" x14ac:dyDescent="0.2">
      <c r="B2396" s="458">
        <v>5150103005</v>
      </c>
      <c r="C2396" s="465" t="s">
        <v>526</v>
      </c>
      <c r="D2396" s="515">
        <v>0</v>
      </c>
      <c r="E2396" s="513"/>
    </row>
    <row r="2397" spans="2:5" x14ac:dyDescent="0.2">
      <c r="B2397" s="458">
        <v>5150103006</v>
      </c>
      <c r="C2397" s="465" t="s">
        <v>526</v>
      </c>
      <c r="D2397" s="515">
        <v>0</v>
      </c>
      <c r="E2397" s="513"/>
    </row>
    <row r="2398" spans="2:5" x14ac:dyDescent="0.2">
      <c r="B2398" s="458">
        <v>5150104001</v>
      </c>
      <c r="C2398" s="465" t="s">
        <v>527</v>
      </c>
      <c r="D2398" s="515">
        <v>26715.52</v>
      </c>
      <c r="E2398" s="513"/>
    </row>
    <row r="2399" spans="2:5" x14ac:dyDescent="0.2">
      <c r="B2399" s="458">
        <v>5150105001</v>
      </c>
      <c r="C2399" s="465" t="s">
        <v>528</v>
      </c>
      <c r="D2399" s="515">
        <v>0</v>
      </c>
      <c r="E2399" s="513"/>
    </row>
    <row r="2400" spans="2:5" x14ac:dyDescent="0.2">
      <c r="B2400" s="458">
        <v>5150106001</v>
      </c>
      <c r="C2400" s="465" t="s">
        <v>529</v>
      </c>
      <c r="D2400" s="515">
        <v>0</v>
      </c>
      <c r="E2400" s="513"/>
    </row>
    <row r="2401" spans="2:5" x14ac:dyDescent="0.2">
      <c r="B2401" s="458">
        <v>5150111001</v>
      </c>
      <c r="C2401" s="465" t="s">
        <v>530</v>
      </c>
      <c r="D2401" s="515">
        <v>1823.27</v>
      </c>
      <c r="E2401" s="513"/>
    </row>
    <row r="2402" spans="2:5" x14ac:dyDescent="0.2">
      <c r="B2402" s="458">
        <v>5150111002</v>
      </c>
      <c r="C2402" s="465" t="s">
        <v>530</v>
      </c>
      <c r="D2402" s="515">
        <v>0</v>
      </c>
      <c r="E2402" s="513"/>
    </row>
    <row r="2403" spans="2:5" x14ac:dyDescent="0.2">
      <c r="B2403" s="458">
        <v>5150111003</v>
      </c>
      <c r="C2403" s="465" t="s">
        <v>530</v>
      </c>
      <c r="D2403" s="515">
        <v>0</v>
      </c>
      <c r="E2403" s="513"/>
    </row>
    <row r="2404" spans="2:5" x14ac:dyDescent="0.2">
      <c r="B2404" s="458">
        <v>5150111004</v>
      </c>
      <c r="C2404" s="465" t="s">
        <v>530</v>
      </c>
      <c r="D2404" s="515">
        <v>0</v>
      </c>
      <c r="E2404" s="513"/>
    </row>
    <row r="2405" spans="2:5" x14ac:dyDescent="0.2">
      <c r="B2405" s="458">
        <v>5150111005</v>
      </c>
      <c r="C2405" s="465" t="s">
        <v>530</v>
      </c>
      <c r="D2405" s="515">
        <v>0</v>
      </c>
      <c r="E2405" s="513"/>
    </row>
    <row r="2406" spans="2:5" x14ac:dyDescent="0.2">
      <c r="B2406" s="458">
        <v>5150111006</v>
      </c>
      <c r="C2406" s="465" t="s">
        <v>530</v>
      </c>
      <c r="D2406" s="515">
        <v>0</v>
      </c>
      <c r="E2406" s="513"/>
    </row>
    <row r="2407" spans="2:5" x14ac:dyDescent="0.2">
      <c r="B2407" s="458">
        <v>5150111007</v>
      </c>
      <c r="C2407" s="465" t="s">
        <v>530</v>
      </c>
      <c r="D2407" s="515">
        <v>0</v>
      </c>
      <c r="E2407" s="513"/>
    </row>
    <row r="2408" spans="2:5" x14ac:dyDescent="0.2">
      <c r="B2408" s="458">
        <v>5150112001</v>
      </c>
      <c r="C2408" s="465" t="s">
        <v>531</v>
      </c>
      <c r="D2408" s="515">
        <v>0</v>
      </c>
      <c r="E2408" s="513"/>
    </row>
    <row r="2409" spans="2:5" x14ac:dyDescent="0.2">
      <c r="B2409" s="458">
        <v>5150112002</v>
      </c>
      <c r="C2409" s="465" t="s">
        <v>532</v>
      </c>
      <c r="D2409" s="515">
        <v>0</v>
      </c>
      <c r="E2409" s="513"/>
    </row>
    <row r="2410" spans="2:5" x14ac:dyDescent="0.2">
      <c r="B2410" s="458">
        <v>5150113001</v>
      </c>
      <c r="C2410" s="465" t="s">
        <v>533</v>
      </c>
      <c r="D2410" s="515">
        <v>0</v>
      </c>
      <c r="E2410" s="513"/>
    </row>
    <row r="2411" spans="2:5" x14ac:dyDescent="0.2">
      <c r="B2411" s="458">
        <v>5150114001</v>
      </c>
      <c r="C2411" s="465" t="s">
        <v>534</v>
      </c>
      <c r="D2411" s="515">
        <v>697</v>
      </c>
      <c r="E2411" s="513"/>
    </row>
    <row r="2412" spans="2:5" x14ac:dyDescent="0.2">
      <c r="B2412" s="458">
        <v>5150114002</v>
      </c>
      <c r="C2412" s="465" t="s">
        <v>534</v>
      </c>
      <c r="D2412" s="515">
        <v>697</v>
      </c>
      <c r="E2412" s="513"/>
    </row>
    <row r="2413" spans="2:5" x14ac:dyDescent="0.2">
      <c r="B2413" s="458">
        <v>5210115001</v>
      </c>
      <c r="C2413" s="465" t="s">
        <v>535</v>
      </c>
      <c r="D2413" s="515">
        <v>0</v>
      </c>
      <c r="E2413" s="513"/>
    </row>
    <row r="2414" spans="2:5" x14ac:dyDescent="0.2">
      <c r="B2414" s="458">
        <v>5210115002</v>
      </c>
      <c r="C2414" s="465" t="s">
        <v>535</v>
      </c>
      <c r="D2414" s="515">
        <v>0</v>
      </c>
      <c r="E2414" s="513"/>
    </row>
    <row r="2415" spans="2:5" x14ac:dyDescent="0.2">
      <c r="B2415" s="458">
        <v>5210115003</v>
      </c>
      <c r="C2415" s="465" t="s">
        <v>535</v>
      </c>
      <c r="D2415" s="515">
        <v>0</v>
      </c>
      <c r="E2415" s="513"/>
    </row>
    <row r="2416" spans="2:5" x14ac:dyDescent="0.2">
      <c r="B2416" s="458">
        <v>5210115004</v>
      </c>
      <c r="C2416" s="465" t="s">
        <v>535</v>
      </c>
      <c r="D2416" s="515">
        <v>0</v>
      </c>
      <c r="E2416" s="513"/>
    </row>
    <row r="2417" spans="2:5" x14ac:dyDescent="0.2">
      <c r="B2417" s="458">
        <v>5210115005</v>
      </c>
      <c r="C2417" s="465" t="s">
        <v>535</v>
      </c>
      <c r="D2417" s="515">
        <v>0</v>
      </c>
      <c r="E2417" s="513"/>
    </row>
    <row r="2418" spans="2:5" x14ac:dyDescent="0.2">
      <c r="B2418" s="458">
        <v>5210115006</v>
      </c>
      <c r="C2418" s="465" t="s">
        <v>535</v>
      </c>
      <c r="D2418" s="515">
        <v>0</v>
      </c>
      <c r="E2418" s="513"/>
    </row>
    <row r="2419" spans="2:5" x14ac:dyDescent="0.2">
      <c r="B2419" s="458">
        <v>5210115007</v>
      </c>
      <c r="C2419" s="465" t="s">
        <v>535</v>
      </c>
      <c r="D2419" s="515">
        <v>0</v>
      </c>
      <c r="E2419" s="513"/>
    </row>
    <row r="2420" spans="2:5" x14ac:dyDescent="0.2">
      <c r="B2420" s="458">
        <v>5210115008</v>
      </c>
      <c r="C2420" s="465" t="s">
        <v>535</v>
      </c>
      <c r="D2420" s="515">
        <v>0</v>
      </c>
      <c r="E2420" s="513"/>
    </row>
    <row r="2421" spans="2:5" x14ac:dyDescent="0.2">
      <c r="B2421" s="458">
        <v>5210115009</v>
      </c>
      <c r="C2421" s="465" t="s">
        <v>535</v>
      </c>
      <c r="D2421" s="515">
        <v>0</v>
      </c>
      <c r="E2421" s="513"/>
    </row>
    <row r="2422" spans="2:5" x14ac:dyDescent="0.2">
      <c r="B2422" s="458">
        <v>5210115010</v>
      </c>
      <c r="C2422" s="465" t="s">
        <v>535</v>
      </c>
      <c r="D2422" s="515">
        <v>0</v>
      </c>
      <c r="E2422" s="513"/>
    </row>
    <row r="2423" spans="2:5" x14ac:dyDescent="0.2">
      <c r="B2423" s="458">
        <v>5210115011</v>
      </c>
      <c r="C2423" s="465" t="s">
        <v>535</v>
      </c>
      <c r="D2423" s="515">
        <v>0</v>
      </c>
      <c r="E2423" s="513"/>
    </row>
    <row r="2424" spans="2:5" x14ac:dyDescent="0.2">
      <c r="B2424" s="458">
        <v>5210115012</v>
      </c>
      <c r="C2424" s="465" t="s">
        <v>535</v>
      </c>
      <c r="D2424" s="515">
        <v>0</v>
      </c>
      <c r="E2424" s="513"/>
    </row>
    <row r="2425" spans="2:5" x14ac:dyDescent="0.2">
      <c r="B2425" s="458">
        <v>5210115013</v>
      </c>
      <c r="C2425" s="465" t="s">
        <v>535</v>
      </c>
      <c r="D2425" s="515">
        <v>0</v>
      </c>
      <c r="E2425" s="513"/>
    </row>
    <row r="2426" spans="2:5" x14ac:dyDescent="0.2">
      <c r="B2426" s="458">
        <v>5210115014</v>
      </c>
      <c r="C2426" s="465" t="s">
        <v>535</v>
      </c>
      <c r="D2426" s="515">
        <v>0</v>
      </c>
      <c r="E2426" s="513"/>
    </row>
    <row r="2427" spans="2:5" x14ac:dyDescent="0.2">
      <c r="B2427" s="458">
        <v>5210115015</v>
      </c>
      <c r="C2427" s="465" t="s">
        <v>535</v>
      </c>
      <c r="D2427" s="515">
        <v>0</v>
      </c>
      <c r="E2427" s="513"/>
    </row>
    <row r="2428" spans="2:5" x14ac:dyDescent="0.2">
      <c r="B2428" s="458">
        <v>5210115016</v>
      </c>
      <c r="C2428" s="465" t="s">
        <v>535</v>
      </c>
      <c r="D2428" s="515">
        <v>0</v>
      </c>
      <c r="E2428" s="513"/>
    </row>
    <row r="2429" spans="2:5" x14ac:dyDescent="0.2">
      <c r="B2429" s="458">
        <v>5210115017</v>
      </c>
      <c r="C2429" s="465" t="s">
        <v>535</v>
      </c>
      <c r="D2429" s="515">
        <v>0</v>
      </c>
      <c r="E2429" s="513"/>
    </row>
    <row r="2430" spans="2:5" x14ac:dyDescent="0.2">
      <c r="B2430" s="458">
        <v>5210115018</v>
      </c>
      <c r="C2430" s="465" t="s">
        <v>535</v>
      </c>
      <c r="D2430" s="515">
        <v>0</v>
      </c>
      <c r="E2430" s="513"/>
    </row>
    <row r="2431" spans="2:5" x14ac:dyDescent="0.2">
      <c r="B2431" s="458">
        <v>5210115019</v>
      </c>
      <c r="C2431" s="465" t="s">
        <v>535</v>
      </c>
      <c r="D2431" s="515">
        <v>0</v>
      </c>
      <c r="E2431" s="513"/>
    </row>
    <row r="2432" spans="2:5" x14ac:dyDescent="0.2">
      <c r="B2432" s="458">
        <v>5210115020</v>
      </c>
      <c r="C2432" s="465" t="s">
        <v>535</v>
      </c>
      <c r="D2432" s="515">
        <v>0</v>
      </c>
      <c r="E2432" s="513"/>
    </row>
    <row r="2433" spans="2:5" x14ac:dyDescent="0.2">
      <c r="B2433" s="458">
        <v>5210115021</v>
      </c>
      <c r="C2433" s="465" t="s">
        <v>535</v>
      </c>
      <c r="D2433" s="515">
        <v>0</v>
      </c>
      <c r="E2433" s="513"/>
    </row>
    <row r="2434" spans="2:5" x14ac:dyDescent="0.2">
      <c r="B2434" s="458">
        <v>5210115022</v>
      </c>
      <c r="C2434" s="465" t="s">
        <v>535</v>
      </c>
      <c r="D2434" s="515">
        <v>0</v>
      </c>
      <c r="E2434" s="513"/>
    </row>
    <row r="2435" spans="2:5" x14ac:dyDescent="0.2">
      <c r="B2435" s="458">
        <v>5210115023</v>
      </c>
      <c r="C2435" s="465" t="s">
        <v>535</v>
      </c>
      <c r="D2435" s="515">
        <v>0</v>
      </c>
      <c r="E2435" s="513"/>
    </row>
    <row r="2436" spans="2:5" x14ac:dyDescent="0.2">
      <c r="B2436" s="458">
        <v>5210115024</v>
      </c>
      <c r="C2436" s="465" t="s">
        <v>535</v>
      </c>
      <c r="D2436" s="515">
        <v>0</v>
      </c>
      <c r="E2436" s="513"/>
    </row>
    <row r="2437" spans="2:5" x14ac:dyDescent="0.2">
      <c r="B2437" s="458">
        <v>5210115025</v>
      </c>
      <c r="C2437" s="465" t="s">
        <v>535</v>
      </c>
      <c r="D2437" s="515">
        <v>0</v>
      </c>
      <c r="E2437" s="513"/>
    </row>
    <row r="2438" spans="2:5" x14ac:dyDescent="0.2">
      <c r="B2438" s="458">
        <v>5210115026</v>
      </c>
      <c r="C2438" s="465" t="s">
        <v>535</v>
      </c>
      <c r="D2438" s="515">
        <v>0</v>
      </c>
      <c r="E2438" s="513"/>
    </row>
    <row r="2439" spans="2:5" x14ac:dyDescent="0.2">
      <c r="B2439" s="458">
        <v>5210115027</v>
      </c>
      <c r="C2439" s="465" t="s">
        <v>535</v>
      </c>
      <c r="D2439" s="515">
        <v>32434.2</v>
      </c>
      <c r="E2439" s="513"/>
    </row>
    <row r="2440" spans="2:5" x14ac:dyDescent="0.2">
      <c r="B2440" s="458">
        <v>5210115028</v>
      </c>
      <c r="C2440" s="465" t="s">
        <v>535</v>
      </c>
      <c r="D2440" s="515">
        <v>32434.2</v>
      </c>
      <c r="E2440" s="513"/>
    </row>
    <row r="2441" spans="2:5" x14ac:dyDescent="0.2">
      <c r="B2441" s="458">
        <v>5210115029</v>
      </c>
      <c r="C2441" s="465" t="s">
        <v>535</v>
      </c>
      <c r="D2441" s="515">
        <v>32434.2</v>
      </c>
      <c r="E2441" s="513"/>
    </row>
    <row r="2442" spans="2:5" x14ac:dyDescent="0.2">
      <c r="B2442" s="458">
        <v>5210115030</v>
      </c>
      <c r="C2442" s="465" t="s">
        <v>535</v>
      </c>
      <c r="D2442" s="515">
        <v>32434.2</v>
      </c>
      <c r="E2442" s="513"/>
    </row>
    <row r="2443" spans="2:5" x14ac:dyDescent="0.2">
      <c r="B2443" s="458">
        <v>5210115031</v>
      </c>
      <c r="C2443" s="465" t="s">
        <v>535</v>
      </c>
      <c r="D2443" s="515">
        <v>32434.2</v>
      </c>
      <c r="E2443" s="513"/>
    </row>
    <row r="2444" spans="2:5" x14ac:dyDescent="0.2">
      <c r="B2444" s="458">
        <v>5210115032</v>
      </c>
      <c r="C2444" s="465" t="s">
        <v>535</v>
      </c>
      <c r="D2444" s="515">
        <v>0</v>
      </c>
      <c r="E2444" s="513"/>
    </row>
    <row r="2445" spans="2:5" x14ac:dyDescent="0.2">
      <c r="B2445" s="458">
        <v>5210115033</v>
      </c>
      <c r="C2445" s="465" t="s">
        <v>535</v>
      </c>
      <c r="D2445" s="515">
        <v>0</v>
      </c>
      <c r="E2445" s="513"/>
    </row>
    <row r="2446" spans="2:5" x14ac:dyDescent="0.2">
      <c r="B2446" s="458">
        <v>5210115034</v>
      </c>
      <c r="C2446" s="465" t="s">
        <v>535</v>
      </c>
      <c r="D2446" s="515">
        <v>0</v>
      </c>
      <c r="E2446" s="513"/>
    </row>
    <row r="2447" spans="2:5" x14ac:dyDescent="0.2">
      <c r="B2447" s="458">
        <v>5210115035</v>
      </c>
      <c r="C2447" s="465" t="s">
        <v>535</v>
      </c>
      <c r="D2447" s="515">
        <v>0</v>
      </c>
      <c r="E2447" s="513"/>
    </row>
    <row r="2448" spans="2:5" x14ac:dyDescent="0.2">
      <c r="B2448" s="458">
        <v>5210115036</v>
      </c>
      <c r="C2448" s="465" t="s">
        <v>535</v>
      </c>
      <c r="D2448" s="515">
        <v>32434.2</v>
      </c>
      <c r="E2448" s="513"/>
    </row>
    <row r="2449" spans="2:5" x14ac:dyDescent="0.2">
      <c r="B2449" s="458">
        <v>5210115037</v>
      </c>
      <c r="C2449" s="465" t="s">
        <v>535</v>
      </c>
      <c r="D2449" s="515">
        <v>0</v>
      </c>
      <c r="E2449" s="513"/>
    </row>
    <row r="2450" spans="2:5" x14ac:dyDescent="0.2">
      <c r="B2450" s="458">
        <v>5210115038</v>
      </c>
      <c r="C2450" s="465" t="s">
        <v>535</v>
      </c>
      <c r="D2450" s="515">
        <v>0</v>
      </c>
      <c r="E2450" s="513"/>
    </row>
    <row r="2451" spans="2:5" x14ac:dyDescent="0.2">
      <c r="B2451" s="458">
        <v>5210115039</v>
      </c>
      <c r="C2451" s="465" t="s">
        <v>535</v>
      </c>
      <c r="D2451" s="515">
        <v>0</v>
      </c>
      <c r="E2451" s="513"/>
    </row>
    <row r="2452" spans="2:5" x14ac:dyDescent="0.2">
      <c r="B2452" s="458">
        <v>5210115040</v>
      </c>
      <c r="C2452" s="465" t="s">
        <v>535</v>
      </c>
      <c r="D2452" s="515">
        <v>0</v>
      </c>
      <c r="E2452" s="513"/>
    </row>
    <row r="2453" spans="2:5" x14ac:dyDescent="0.2">
      <c r="B2453" s="458">
        <v>5210115041</v>
      </c>
      <c r="C2453" s="465" t="s">
        <v>535</v>
      </c>
      <c r="D2453" s="515">
        <v>0</v>
      </c>
      <c r="E2453" s="513"/>
    </row>
    <row r="2454" spans="2:5" x14ac:dyDescent="0.2">
      <c r="B2454" s="458">
        <v>5190116001</v>
      </c>
      <c r="C2454" s="465" t="s">
        <v>536</v>
      </c>
      <c r="D2454" s="515">
        <v>0</v>
      </c>
      <c r="E2454" s="513"/>
    </row>
    <row r="2455" spans="2:5" x14ac:dyDescent="0.2">
      <c r="B2455" s="458">
        <v>5190117001</v>
      </c>
      <c r="C2455" s="465" t="s">
        <v>537</v>
      </c>
      <c r="D2455" s="515">
        <v>0</v>
      </c>
      <c r="E2455" s="513"/>
    </row>
    <row r="2456" spans="2:5" x14ac:dyDescent="0.2">
      <c r="B2456" s="458">
        <v>5190117002</v>
      </c>
      <c r="C2456" s="465" t="s">
        <v>537</v>
      </c>
      <c r="D2456" s="515">
        <v>0</v>
      </c>
      <c r="E2456" s="513"/>
    </row>
    <row r="2457" spans="2:5" x14ac:dyDescent="0.2">
      <c r="B2457" s="458">
        <v>5150118001</v>
      </c>
      <c r="C2457" s="465" t="s">
        <v>538</v>
      </c>
      <c r="D2457" s="515">
        <v>0</v>
      </c>
      <c r="E2457" s="513"/>
    </row>
    <row r="2458" spans="2:5" x14ac:dyDescent="0.2">
      <c r="B2458" s="458">
        <v>5150118002</v>
      </c>
      <c r="C2458" s="465" t="s">
        <v>538</v>
      </c>
      <c r="D2458" s="515">
        <v>0</v>
      </c>
      <c r="E2458" s="513"/>
    </row>
    <row r="2459" spans="2:5" x14ac:dyDescent="0.2">
      <c r="B2459" s="458">
        <v>5190121001</v>
      </c>
      <c r="C2459" s="465" t="s">
        <v>539</v>
      </c>
      <c r="D2459" s="515">
        <v>0</v>
      </c>
      <c r="E2459" s="513"/>
    </row>
    <row r="2460" spans="2:5" x14ac:dyDescent="0.2">
      <c r="B2460" s="458">
        <v>5190121002</v>
      </c>
      <c r="C2460" s="465" t="s">
        <v>539</v>
      </c>
      <c r="D2460" s="515">
        <v>0</v>
      </c>
      <c r="E2460" s="513"/>
    </row>
    <row r="2461" spans="2:5" x14ac:dyDescent="0.2">
      <c r="B2461" s="458">
        <v>5190121003</v>
      </c>
      <c r="C2461" s="465" t="s">
        <v>539</v>
      </c>
      <c r="D2461" s="515">
        <v>0</v>
      </c>
      <c r="E2461" s="513"/>
    </row>
    <row r="2462" spans="2:5" x14ac:dyDescent="0.2">
      <c r="B2462" s="458">
        <v>5190121004</v>
      </c>
      <c r="C2462" s="465" t="s">
        <v>539</v>
      </c>
      <c r="D2462" s="515">
        <v>0</v>
      </c>
      <c r="E2462" s="513"/>
    </row>
    <row r="2463" spans="2:5" x14ac:dyDescent="0.2">
      <c r="B2463" s="458">
        <v>5190121005</v>
      </c>
      <c r="C2463" s="465" t="s">
        <v>539</v>
      </c>
      <c r="D2463" s="515">
        <v>0</v>
      </c>
      <c r="E2463" s="513"/>
    </row>
    <row r="2464" spans="2:5" x14ac:dyDescent="0.2">
      <c r="B2464" s="458">
        <v>5190121006</v>
      </c>
      <c r="C2464" s="465" t="s">
        <v>539</v>
      </c>
      <c r="D2464" s="515">
        <v>0</v>
      </c>
      <c r="E2464" s="513"/>
    </row>
    <row r="2465" spans="2:5" x14ac:dyDescent="0.2">
      <c r="B2465" s="456">
        <v>5190122001</v>
      </c>
      <c r="C2465" s="466" t="s">
        <v>540</v>
      </c>
      <c r="D2465" s="517">
        <v>0</v>
      </c>
      <c r="E2465" s="513"/>
    </row>
    <row r="2466" spans="2:5" x14ac:dyDescent="0.2">
      <c r="B2466" s="456">
        <v>5190122002</v>
      </c>
      <c r="C2466" s="466" t="s">
        <v>540</v>
      </c>
      <c r="D2466" s="517">
        <v>0</v>
      </c>
      <c r="E2466" s="513"/>
    </row>
    <row r="2467" spans="2:5" x14ac:dyDescent="0.2">
      <c r="B2467" s="456">
        <v>5190122003</v>
      </c>
      <c r="C2467" s="466" t="s">
        <v>540</v>
      </c>
      <c r="D2467" s="517">
        <v>0</v>
      </c>
      <c r="E2467" s="513"/>
    </row>
    <row r="2468" spans="2:5" x14ac:dyDescent="0.2">
      <c r="B2468" s="456">
        <v>5190122004</v>
      </c>
      <c r="C2468" s="466" t="s">
        <v>540</v>
      </c>
      <c r="D2468" s="517">
        <v>0</v>
      </c>
      <c r="E2468" s="513"/>
    </row>
    <row r="2469" spans="2:5" x14ac:dyDescent="0.2">
      <c r="B2469" s="456">
        <v>5190122005</v>
      </c>
      <c r="C2469" s="466" t="s">
        <v>540</v>
      </c>
      <c r="D2469" s="517">
        <v>0</v>
      </c>
      <c r="E2469" s="513"/>
    </row>
    <row r="2470" spans="2:5" x14ac:dyDescent="0.2">
      <c r="B2470" s="456">
        <v>5190122006</v>
      </c>
      <c r="C2470" s="466" t="s">
        <v>540</v>
      </c>
      <c r="D2470" s="517">
        <v>0</v>
      </c>
      <c r="E2470" s="513"/>
    </row>
    <row r="2471" spans="2:5" x14ac:dyDescent="0.2">
      <c r="B2471" s="456">
        <v>5190122007</v>
      </c>
      <c r="C2471" s="466" t="s">
        <v>540</v>
      </c>
      <c r="D2471" s="517">
        <v>0</v>
      </c>
      <c r="E2471" s="513"/>
    </row>
    <row r="2472" spans="2:5" x14ac:dyDescent="0.2">
      <c r="B2472" s="456">
        <v>5190122008</v>
      </c>
      <c r="C2472" s="466" t="s">
        <v>540</v>
      </c>
      <c r="D2472" s="517">
        <v>0</v>
      </c>
      <c r="E2472" s="513"/>
    </row>
    <row r="2473" spans="2:5" x14ac:dyDescent="0.2">
      <c r="B2473" s="456">
        <v>5190122009</v>
      </c>
      <c r="C2473" s="466" t="s">
        <v>540</v>
      </c>
      <c r="D2473" s="517">
        <v>0</v>
      </c>
      <c r="E2473" s="513"/>
    </row>
    <row r="2474" spans="2:5" x14ac:dyDescent="0.2">
      <c r="B2474" s="456">
        <v>5190122010</v>
      </c>
      <c r="C2474" s="466" t="s">
        <v>540</v>
      </c>
      <c r="D2474" s="517">
        <v>0</v>
      </c>
      <c r="E2474" s="513"/>
    </row>
    <row r="2475" spans="2:5" x14ac:dyDescent="0.2">
      <c r="B2475" s="456">
        <v>5190122011</v>
      </c>
      <c r="C2475" s="466" t="s">
        <v>540</v>
      </c>
      <c r="D2475" s="517">
        <v>0</v>
      </c>
      <c r="E2475" s="513"/>
    </row>
    <row r="2476" spans="2:5" x14ac:dyDescent="0.2">
      <c r="B2476" s="456">
        <v>5190122012</v>
      </c>
      <c r="C2476" s="466" t="s">
        <v>540</v>
      </c>
      <c r="D2476" s="517">
        <v>0</v>
      </c>
      <c r="E2476" s="513"/>
    </row>
    <row r="2477" spans="2:5" x14ac:dyDescent="0.2">
      <c r="B2477" s="458">
        <v>5210123001</v>
      </c>
      <c r="C2477" s="465" t="s">
        <v>541</v>
      </c>
      <c r="D2477" s="515">
        <v>0</v>
      </c>
      <c r="E2477" s="513"/>
    </row>
    <row r="2478" spans="2:5" x14ac:dyDescent="0.2">
      <c r="B2478" s="458">
        <v>5210123002</v>
      </c>
      <c r="C2478" s="465" t="s">
        <v>541</v>
      </c>
      <c r="D2478" s="515">
        <v>0</v>
      </c>
      <c r="E2478" s="513"/>
    </row>
    <row r="2479" spans="2:5" x14ac:dyDescent="0.2">
      <c r="B2479" s="458">
        <v>5210123003</v>
      </c>
      <c r="C2479" s="465" t="s">
        <v>541</v>
      </c>
      <c r="D2479" s="515">
        <v>0</v>
      </c>
      <c r="E2479" s="513"/>
    </row>
    <row r="2480" spans="2:5" x14ac:dyDescent="0.2">
      <c r="B2480" s="458">
        <v>5210123004</v>
      </c>
      <c r="C2480" s="465" t="s">
        <v>541</v>
      </c>
      <c r="D2480" s="515">
        <v>0</v>
      </c>
      <c r="E2480" s="513"/>
    </row>
    <row r="2481" spans="2:5" x14ac:dyDescent="0.2">
      <c r="B2481" s="458">
        <v>5210123005</v>
      </c>
      <c r="C2481" s="465" t="s">
        <v>541</v>
      </c>
      <c r="D2481" s="515">
        <v>0</v>
      </c>
      <c r="E2481" s="513"/>
    </row>
    <row r="2482" spans="2:5" x14ac:dyDescent="0.2">
      <c r="B2482" s="458">
        <v>5210123006</v>
      </c>
      <c r="C2482" s="465" t="s">
        <v>541</v>
      </c>
      <c r="D2482" s="515">
        <v>0</v>
      </c>
      <c r="E2482" s="513"/>
    </row>
    <row r="2483" spans="2:5" x14ac:dyDescent="0.2">
      <c r="B2483" s="458">
        <v>5210123007</v>
      </c>
      <c r="C2483" s="465" t="s">
        <v>541</v>
      </c>
      <c r="D2483" s="515">
        <v>0</v>
      </c>
      <c r="E2483" s="513"/>
    </row>
    <row r="2484" spans="2:5" x14ac:dyDescent="0.2">
      <c r="B2484" s="458">
        <v>5210123008</v>
      </c>
      <c r="C2484" s="465" t="s">
        <v>541</v>
      </c>
      <c r="D2484" s="515">
        <v>0</v>
      </c>
      <c r="E2484" s="513"/>
    </row>
    <row r="2485" spans="2:5" x14ac:dyDescent="0.2">
      <c r="B2485" s="458">
        <v>5210123009</v>
      </c>
      <c r="C2485" s="465" t="s">
        <v>541</v>
      </c>
      <c r="D2485" s="515">
        <v>0</v>
      </c>
      <c r="E2485" s="513"/>
    </row>
    <row r="2486" spans="2:5" x14ac:dyDescent="0.2">
      <c r="B2486" s="458">
        <v>5210123010</v>
      </c>
      <c r="C2486" s="465" t="s">
        <v>541</v>
      </c>
      <c r="D2486" s="515">
        <v>0</v>
      </c>
      <c r="E2486" s="513"/>
    </row>
    <row r="2487" spans="2:5" x14ac:dyDescent="0.2">
      <c r="B2487" s="458">
        <v>5210123011</v>
      </c>
      <c r="C2487" s="465" t="s">
        <v>541</v>
      </c>
      <c r="D2487" s="515">
        <v>0</v>
      </c>
      <c r="E2487" s="513"/>
    </row>
    <row r="2488" spans="2:5" x14ac:dyDescent="0.2">
      <c r="B2488" s="458">
        <v>5210123012</v>
      </c>
      <c r="C2488" s="465" t="s">
        <v>541</v>
      </c>
      <c r="D2488" s="515">
        <v>0</v>
      </c>
      <c r="E2488" s="513"/>
    </row>
    <row r="2489" spans="2:5" x14ac:dyDescent="0.2">
      <c r="B2489" s="458">
        <v>5290131001</v>
      </c>
      <c r="C2489" s="465" t="s">
        <v>542</v>
      </c>
      <c r="D2489" s="515">
        <v>0</v>
      </c>
      <c r="E2489" s="513"/>
    </row>
    <row r="2490" spans="2:5" x14ac:dyDescent="0.2">
      <c r="B2490" s="458">
        <v>5290131002</v>
      </c>
      <c r="C2490" s="465" t="s">
        <v>542</v>
      </c>
      <c r="D2490" s="515">
        <v>0</v>
      </c>
      <c r="E2490" s="513"/>
    </row>
    <row r="2491" spans="2:5" x14ac:dyDescent="0.2">
      <c r="B2491" s="458">
        <v>5290131003</v>
      </c>
      <c r="C2491" s="465" t="s">
        <v>542</v>
      </c>
      <c r="D2491" s="515">
        <v>0</v>
      </c>
      <c r="E2491" s="513"/>
    </row>
    <row r="2492" spans="2:5" x14ac:dyDescent="0.2">
      <c r="B2492" s="458">
        <v>5290131004</v>
      </c>
      <c r="C2492" s="465" t="s">
        <v>542</v>
      </c>
      <c r="D2492" s="515">
        <v>0</v>
      </c>
      <c r="E2492" s="513"/>
    </row>
    <row r="2493" spans="2:5" x14ac:dyDescent="0.2">
      <c r="B2493" s="458">
        <v>5290131005</v>
      </c>
      <c r="C2493" s="465" t="s">
        <v>542</v>
      </c>
      <c r="D2493" s="515">
        <v>0</v>
      </c>
      <c r="E2493" s="513"/>
    </row>
    <row r="2494" spans="2:5" x14ac:dyDescent="0.2">
      <c r="B2494" s="458">
        <v>5290131006</v>
      </c>
      <c r="C2494" s="465" t="s">
        <v>542</v>
      </c>
      <c r="D2494" s="515">
        <v>0</v>
      </c>
      <c r="E2494" s="513"/>
    </row>
    <row r="2495" spans="2:5" x14ac:dyDescent="0.2">
      <c r="B2495" s="458">
        <v>5290131007</v>
      </c>
      <c r="C2495" s="465" t="s">
        <v>542</v>
      </c>
      <c r="D2495" s="515">
        <v>0</v>
      </c>
      <c r="E2495" s="513"/>
    </row>
    <row r="2496" spans="2:5" x14ac:dyDescent="0.2">
      <c r="B2496" s="458">
        <v>5290131008</v>
      </c>
      <c r="C2496" s="465" t="s">
        <v>542</v>
      </c>
      <c r="D2496" s="515">
        <v>0</v>
      </c>
      <c r="E2496" s="513"/>
    </row>
    <row r="2497" spans="2:5" x14ac:dyDescent="0.2">
      <c r="B2497" s="458">
        <v>5290131009</v>
      </c>
      <c r="C2497" s="465" t="s">
        <v>542</v>
      </c>
      <c r="D2497" s="515">
        <v>0</v>
      </c>
      <c r="E2497" s="513"/>
    </row>
    <row r="2498" spans="2:5" x14ac:dyDescent="0.2">
      <c r="B2498" s="458">
        <v>5290131010</v>
      </c>
      <c r="C2498" s="465" t="s">
        <v>542</v>
      </c>
      <c r="D2498" s="515">
        <v>0</v>
      </c>
      <c r="E2498" s="513"/>
    </row>
    <row r="2499" spans="2:5" x14ac:dyDescent="0.2">
      <c r="B2499" s="458">
        <v>5290131011</v>
      </c>
      <c r="C2499" s="465" t="s">
        <v>542</v>
      </c>
      <c r="D2499" s="515">
        <v>0</v>
      </c>
      <c r="E2499" s="513"/>
    </row>
    <row r="2500" spans="2:5" x14ac:dyDescent="0.2">
      <c r="B2500" s="458">
        <v>5290131012</v>
      </c>
      <c r="C2500" s="465" t="s">
        <v>542</v>
      </c>
      <c r="D2500" s="515">
        <v>0</v>
      </c>
      <c r="E2500" s="513"/>
    </row>
    <row r="2501" spans="2:5" x14ac:dyDescent="0.2">
      <c r="B2501" s="458">
        <v>5290131013</v>
      </c>
      <c r="C2501" s="465" t="s">
        <v>542</v>
      </c>
      <c r="D2501" s="515">
        <v>0</v>
      </c>
      <c r="E2501" s="513"/>
    </row>
    <row r="2502" spans="2:5" x14ac:dyDescent="0.2">
      <c r="B2502" s="458">
        <v>5290131014</v>
      </c>
      <c r="C2502" s="465" t="s">
        <v>542</v>
      </c>
      <c r="D2502" s="515">
        <v>0</v>
      </c>
      <c r="E2502" s="513"/>
    </row>
    <row r="2503" spans="2:5" x14ac:dyDescent="0.2">
      <c r="B2503" s="458">
        <v>5290131015</v>
      </c>
      <c r="C2503" s="465" t="s">
        <v>542</v>
      </c>
      <c r="D2503" s="515">
        <v>0</v>
      </c>
      <c r="E2503" s="513"/>
    </row>
    <row r="2504" spans="2:5" x14ac:dyDescent="0.2">
      <c r="B2504" s="458">
        <v>5290131016</v>
      </c>
      <c r="C2504" s="465" t="s">
        <v>542</v>
      </c>
      <c r="D2504" s="515">
        <v>0</v>
      </c>
      <c r="E2504" s="513"/>
    </row>
    <row r="2505" spans="2:5" x14ac:dyDescent="0.2">
      <c r="B2505" s="458">
        <v>5290131017</v>
      </c>
      <c r="C2505" s="465" t="s">
        <v>542</v>
      </c>
      <c r="D2505" s="515">
        <v>0</v>
      </c>
      <c r="E2505" s="513"/>
    </row>
    <row r="2506" spans="2:5" x14ac:dyDescent="0.2">
      <c r="B2506" s="458">
        <v>5290131018</v>
      </c>
      <c r="C2506" s="465" t="s">
        <v>542</v>
      </c>
      <c r="D2506" s="515">
        <v>0</v>
      </c>
      <c r="E2506" s="513"/>
    </row>
    <row r="2507" spans="2:5" x14ac:dyDescent="0.2">
      <c r="B2507" s="458">
        <v>5290131019</v>
      </c>
      <c r="C2507" s="465" t="s">
        <v>542</v>
      </c>
      <c r="D2507" s="515">
        <v>0</v>
      </c>
      <c r="E2507" s="513"/>
    </row>
    <row r="2508" spans="2:5" x14ac:dyDescent="0.2">
      <c r="B2508" s="458">
        <v>5290131020</v>
      </c>
      <c r="C2508" s="465" t="s">
        <v>542</v>
      </c>
      <c r="D2508" s="515">
        <v>0</v>
      </c>
      <c r="E2508" s="513"/>
    </row>
    <row r="2509" spans="2:5" x14ac:dyDescent="0.2">
      <c r="B2509" s="458">
        <v>5290131021</v>
      </c>
      <c r="C2509" s="465" t="s">
        <v>542</v>
      </c>
      <c r="D2509" s="515">
        <v>0</v>
      </c>
      <c r="E2509" s="513"/>
    </row>
    <row r="2510" spans="2:5" x14ac:dyDescent="0.2">
      <c r="B2510" s="458">
        <v>5290131022</v>
      </c>
      <c r="C2510" s="465" t="s">
        <v>542</v>
      </c>
      <c r="D2510" s="515">
        <v>0</v>
      </c>
      <c r="E2510" s="513"/>
    </row>
    <row r="2511" spans="2:5" x14ac:dyDescent="0.2">
      <c r="B2511" s="458">
        <v>5290131023</v>
      </c>
      <c r="C2511" s="465" t="s">
        <v>542</v>
      </c>
      <c r="D2511" s="515">
        <v>0</v>
      </c>
      <c r="E2511" s="513"/>
    </row>
    <row r="2512" spans="2:5" x14ac:dyDescent="0.2">
      <c r="B2512" s="458">
        <v>5290131024</v>
      </c>
      <c r="C2512" s="465" t="s">
        <v>542</v>
      </c>
      <c r="D2512" s="515">
        <v>0</v>
      </c>
      <c r="E2512" s="513"/>
    </row>
    <row r="2513" spans="2:5" x14ac:dyDescent="0.2">
      <c r="B2513" s="458">
        <v>5290131025</v>
      </c>
      <c r="C2513" s="465" t="s">
        <v>542</v>
      </c>
      <c r="D2513" s="515">
        <v>0</v>
      </c>
      <c r="E2513" s="513"/>
    </row>
    <row r="2514" spans="2:5" x14ac:dyDescent="0.2">
      <c r="B2514" s="458">
        <v>5290131026</v>
      </c>
      <c r="C2514" s="465" t="s">
        <v>542</v>
      </c>
      <c r="D2514" s="515">
        <v>0</v>
      </c>
      <c r="E2514" s="513"/>
    </row>
    <row r="2515" spans="2:5" x14ac:dyDescent="0.2">
      <c r="B2515" s="458">
        <v>5290131027</v>
      </c>
      <c r="C2515" s="465" t="s">
        <v>542</v>
      </c>
      <c r="D2515" s="515">
        <v>0</v>
      </c>
      <c r="E2515" s="513"/>
    </row>
    <row r="2516" spans="2:5" x14ac:dyDescent="0.2">
      <c r="B2516" s="458">
        <v>5290131028</v>
      </c>
      <c r="C2516" s="465" t="s">
        <v>542</v>
      </c>
      <c r="D2516" s="515">
        <v>0</v>
      </c>
      <c r="E2516" s="513"/>
    </row>
    <row r="2517" spans="2:5" x14ac:dyDescent="0.2">
      <c r="B2517" s="458">
        <v>5290131029</v>
      </c>
      <c r="C2517" s="465" t="s">
        <v>542</v>
      </c>
      <c r="D2517" s="515">
        <v>0</v>
      </c>
      <c r="E2517" s="513"/>
    </row>
    <row r="2518" spans="2:5" x14ac:dyDescent="0.2">
      <c r="B2518" s="458">
        <v>5290131030</v>
      </c>
      <c r="C2518" s="465" t="s">
        <v>542</v>
      </c>
      <c r="D2518" s="515">
        <v>0</v>
      </c>
      <c r="E2518" s="513"/>
    </row>
    <row r="2519" spans="2:5" x14ac:dyDescent="0.2">
      <c r="B2519" s="458">
        <v>5290131031</v>
      </c>
      <c r="C2519" s="465" t="s">
        <v>542</v>
      </c>
      <c r="D2519" s="515">
        <v>0</v>
      </c>
      <c r="E2519" s="513"/>
    </row>
    <row r="2520" spans="2:5" x14ac:dyDescent="0.2">
      <c r="B2520" s="458">
        <v>5290131032</v>
      </c>
      <c r="C2520" s="465" t="s">
        <v>542</v>
      </c>
      <c r="D2520" s="515">
        <v>0</v>
      </c>
      <c r="E2520" s="513"/>
    </row>
    <row r="2521" spans="2:5" x14ac:dyDescent="0.2">
      <c r="B2521" s="458">
        <v>5290131033</v>
      </c>
      <c r="C2521" s="465" t="s">
        <v>542</v>
      </c>
      <c r="D2521" s="515">
        <v>0</v>
      </c>
      <c r="E2521" s="513"/>
    </row>
    <row r="2522" spans="2:5" x14ac:dyDescent="0.2">
      <c r="B2522" s="458">
        <v>5290131034</v>
      </c>
      <c r="C2522" s="465" t="s">
        <v>542</v>
      </c>
      <c r="D2522" s="515">
        <v>0</v>
      </c>
      <c r="E2522" s="513"/>
    </row>
    <row r="2523" spans="2:5" x14ac:dyDescent="0.2">
      <c r="B2523" s="458">
        <v>5290131035</v>
      </c>
      <c r="C2523" s="465" t="s">
        <v>542</v>
      </c>
      <c r="D2523" s="515">
        <v>0</v>
      </c>
      <c r="E2523" s="513"/>
    </row>
    <row r="2524" spans="2:5" x14ac:dyDescent="0.2">
      <c r="B2524" s="458">
        <v>5290131036</v>
      </c>
      <c r="C2524" s="465" t="s">
        <v>542</v>
      </c>
      <c r="D2524" s="515">
        <v>0</v>
      </c>
      <c r="E2524" s="513"/>
    </row>
    <row r="2525" spans="2:5" x14ac:dyDescent="0.2">
      <c r="B2525" s="458">
        <v>5290131037</v>
      </c>
      <c r="C2525" s="465" t="s">
        <v>542</v>
      </c>
      <c r="D2525" s="515">
        <v>0</v>
      </c>
      <c r="E2525" s="513"/>
    </row>
    <row r="2526" spans="2:5" x14ac:dyDescent="0.2">
      <c r="B2526" s="458">
        <v>5290131038</v>
      </c>
      <c r="C2526" s="465" t="s">
        <v>542</v>
      </c>
      <c r="D2526" s="515">
        <v>0</v>
      </c>
      <c r="E2526" s="513"/>
    </row>
    <row r="2527" spans="2:5" x14ac:dyDescent="0.2">
      <c r="B2527" s="458">
        <v>5290131039</v>
      </c>
      <c r="C2527" s="465" t="s">
        <v>542</v>
      </c>
      <c r="D2527" s="515">
        <v>0</v>
      </c>
      <c r="E2527" s="513"/>
    </row>
    <row r="2528" spans="2:5" x14ac:dyDescent="0.2">
      <c r="B2528" s="458">
        <v>5290131040</v>
      </c>
      <c r="C2528" s="465" t="s">
        <v>542</v>
      </c>
      <c r="D2528" s="515">
        <v>0</v>
      </c>
      <c r="E2528" s="513"/>
    </row>
    <row r="2529" spans="2:5" x14ac:dyDescent="0.2">
      <c r="B2529" s="458">
        <v>5290131041</v>
      </c>
      <c r="C2529" s="465" t="s">
        <v>542</v>
      </c>
      <c r="D2529" s="515">
        <v>0</v>
      </c>
      <c r="E2529" s="513"/>
    </row>
    <row r="2530" spans="2:5" x14ac:dyDescent="0.2">
      <c r="B2530" s="458">
        <v>5290131042</v>
      </c>
      <c r="C2530" s="465" t="s">
        <v>542</v>
      </c>
      <c r="D2530" s="515">
        <v>0</v>
      </c>
      <c r="E2530" s="513"/>
    </row>
    <row r="2531" spans="2:5" x14ac:dyDescent="0.2">
      <c r="B2531" s="458">
        <v>5290131043</v>
      </c>
      <c r="C2531" s="465" t="s">
        <v>542</v>
      </c>
      <c r="D2531" s="515">
        <v>0</v>
      </c>
      <c r="E2531" s="513"/>
    </row>
    <row r="2532" spans="2:5" x14ac:dyDescent="0.2">
      <c r="B2532" s="458">
        <v>5290131044</v>
      </c>
      <c r="C2532" s="465" t="s">
        <v>542</v>
      </c>
      <c r="D2532" s="515">
        <v>0</v>
      </c>
      <c r="E2532" s="513"/>
    </row>
    <row r="2533" spans="2:5" x14ac:dyDescent="0.2">
      <c r="B2533" s="458">
        <v>5290131045</v>
      </c>
      <c r="C2533" s="465" t="s">
        <v>542</v>
      </c>
      <c r="D2533" s="515">
        <v>0</v>
      </c>
      <c r="E2533" s="513"/>
    </row>
    <row r="2534" spans="2:5" x14ac:dyDescent="0.2">
      <c r="B2534" s="458">
        <v>5290131046</v>
      </c>
      <c r="C2534" s="465" t="s">
        <v>542</v>
      </c>
      <c r="D2534" s="515">
        <v>0</v>
      </c>
      <c r="E2534" s="513"/>
    </row>
    <row r="2535" spans="2:5" x14ac:dyDescent="0.2">
      <c r="B2535" s="458">
        <v>5290131047</v>
      </c>
      <c r="C2535" s="465" t="s">
        <v>542</v>
      </c>
      <c r="D2535" s="515">
        <v>0</v>
      </c>
      <c r="E2535" s="513"/>
    </row>
    <row r="2536" spans="2:5" x14ac:dyDescent="0.2">
      <c r="B2536" s="458">
        <v>5290131048</v>
      </c>
      <c r="C2536" s="465" t="s">
        <v>542</v>
      </c>
      <c r="D2536" s="515">
        <v>0</v>
      </c>
      <c r="E2536" s="513"/>
    </row>
    <row r="2537" spans="2:5" x14ac:dyDescent="0.2">
      <c r="B2537" s="458">
        <v>5290131049</v>
      </c>
      <c r="C2537" s="465" t="s">
        <v>542</v>
      </c>
      <c r="D2537" s="515">
        <v>0</v>
      </c>
      <c r="E2537" s="513"/>
    </row>
    <row r="2538" spans="2:5" x14ac:dyDescent="0.2">
      <c r="B2538" s="458">
        <v>5290131050</v>
      </c>
      <c r="C2538" s="465" t="s">
        <v>542</v>
      </c>
      <c r="D2538" s="515">
        <v>0</v>
      </c>
      <c r="E2538" s="513"/>
    </row>
    <row r="2539" spans="2:5" x14ac:dyDescent="0.2">
      <c r="B2539" s="458">
        <v>5290131051</v>
      </c>
      <c r="C2539" s="465" t="s">
        <v>542</v>
      </c>
      <c r="D2539" s="515">
        <v>0</v>
      </c>
      <c r="E2539" s="513"/>
    </row>
    <row r="2540" spans="2:5" x14ac:dyDescent="0.2">
      <c r="B2540" s="458">
        <v>5290131052</v>
      </c>
      <c r="C2540" s="465" t="s">
        <v>542</v>
      </c>
      <c r="D2540" s="515">
        <v>0</v>
      </c>
      <c r="E2540" s="513"/>
    </row>
    <row r="2541" spans="2:5" x14ac:dyDescent="0.2">
      <c r="B2541" s="458">
        <v>5290131053</v>
      </c>
      <c r="C2541" s="465" t="s">
        <v>542</v>
      </c>
      <c r="D2541" s="515">
        <v>0</v>
      </c>
      <c r="E2541" s="513"/>
    </row>
    <row r="2542" spans="2:5" x14ac:dyDescent="0.2">
      <c r="B2542" s="458">
        <v>5290131054</v>
      </c>
      <c r="C2542" s="465" t="s">
        <v>542</v>
      </c>
      <c r="D2542" s="515">
        <v>0</v>
      </c>
      <c r="E2542" s="513"/>
    </row>
    <row r="2543" spans="2:5" x14ac:dyDescent="0.2">
      <c r="B2543" s="458">
        <v>5290131055</v>
      </c>
      <c r="C2543" s="465" t="s">
        <v>542</v>
      </c>
      <c r="D2543" s="515">
        <v>0</v>
      </c>
      <c r="E2543" s="513"/>
    </row>
    <row r="2544" spans="2:5" x14ac:dyDescent="0.2">
      <c r="B2544" s="458">
        <v>5290131056</v>
      </c>
      <c r="C2544" s="465" t="s">
        <v>542</v>
      </c>
      <c r="D2544" s="515">
        <v>0</v>
      </c>
      <c r="E2544" s="513"/>
    </row>
    <row r="2545" spans="2:5" x14ac:dyDescent="0.2">
      <c r="B2545" s="458">
        <v>5290131057</v>
      </c>
      <c r="C2545" s="465" t="s">
        <v>542</v>
      </c>
      <c r="D2545" s="515">
        <v>0</v>
      </c>
      <c r="E2545" s="513"/>
    </row>
    <row r="2546" spans="2:5" x14ac:dyDescent="0.2">
      <c r="B2546" s="458">
        <v>5290131058</v>
      </c>
      <c r="C2546" s="465" t="s">
        <v>542</v>
      </c>
      <c r="D2546" s="515">
        <v>0</v>
      </c>
      <c r="E2546" s="513"/>
    </row>
    <row r="2547" spans="2:5" x14ac:dyDescent="0.2">
      <c r="B2547" s="458">
        <v>5290131059</v>
      </c>
      <c r="C2547" s="465" t="s">
        <v>542</v>
      </c>
      <c r="D2547" s="515">
        <v>0</v>
      </c>
      <c r="E2547" s="513"/>
    </row>
    <row r="2548" spans="2:5" x14ac:dyDescent="0.2">
      <c r="B2548" s="458">
        <v>5290131060</v>
      </c>
      <c r="C2548" s="465" t="s">
        <v>542</v>
      </c>
      <c r="D2548" s="515">
        <v>0</v>
      </c>
      <c r="E2548" s="513"/>
    </row>
    <row r="2549" spans="2:5" x14ac:dyDescent="0.2">
      <c r="B2549" s="458">
        <v>5290132001</v>
      </c>
      <c r="C2549" s="465" t="s">
        <v>543</v>
      </c>
      <c r="D2549" s="515">
        <v>0</v>
      </c>
      <c r="E2549" s="513"/>
    </row>
    <row r="2550" spans="2:5" x14ac:dyDescent="0.2">
      <c r="B2550" s="458">
        <v>5290132001</v>
      </c>
      <c r="C2550" s="465" t="s">
        <v>543</v>
      </c>
      <c r="D2550" s="515">
        <v>0</v>
      </c>
      <c r="E2550" s="513"/>
    </row>
    <row r="2551" spans="2:5" x14ac:dyDescent="0.2">
      <c r="B2551" s="458">
        <v>5290132001</v>
      </c>
      <c r="C2551" s="465" t="s">
        <v>543</v>
      </c>
      <c r="D2551" s="515">
        <v>0</v>
      </c>
      <c r="E2551" s="513"/>
    </row>
    <row r="2552" spans="2:5" x14ac:dyDescent="0.2">
      <c r="B2552" s="458">
        <v>5290132001</v>
      </c>
      <c r="C2552" s="465" t="s">
        <v>543</v>
      </c>
      <c r="D2552" s="515">
        <v>0</v>
      </c>
      <c r="E2552" s="513"/>
    </row>
    <row r="2553" spans="2:5" x14ac:dyDescent="0.2">
      <c r="B2553" s="458">
        <v>5290132001</v>
      </c>
      <c r="C2553" s="465" t="s">
        <v>543</v>
      </c>
      <c r="D2553" s="515">
        <v>0</v>
      </c>
      <c r="E2553" s="513"/>
    </row>
    <row r="2554" spans="2:5" x14ac:dyDescent="0.2">
      <c r="B2554" s="458">
        <v>5290132001</v>
      </c>
      <c r="C2554" s="465" t="s">
        <v>543</v>
      </c>
      <c r="D2554" s="515">
        <v>0</v>
      </c>
      <c r="E2554" s="513"/>
    </row>
    <row r="2555" spans="2:5" x14ac:dyDescent="0.2">
      <c r="B2555" s="458">
        <v>5290132001</v>
      </c>
      <c r="C2555" s="465" t="s">
        <v>543</v>
      </c>
      <c r="D2555" s="515">
        <v>0</v>
      </c>
      <c r="E2555" s="513"/>
    </row>
    <row r="2556" spans="2:5" x14ac:dyDescent="0.2">
      <c r="B2556" s="458">
        <v>5290132001</v>
      </c>
      <c r="C2556" s="465" t="s">
        <v>543</v>
      </c>
      <c r="D2556" s="515">
        <v>0</v>
      </c>
      <c r="E2556" s="513"/>
    </row>
    <row r="2557" spans="2:5" x14ac:dyDescent="0.2">
      <c r="B2557" s="458">
        <v>5290132001</v>
      </c>
      <c r="C2557" s="465" t="s">
        <v>543</v>
      </c>
      <c r="D2557" s="515">
        <v>0</v>
      </c>
      <c r="E2557" s="513"/>
    </row>
    <row r="2558" spans="2:5" x14ac:dyDescent="0.2">
      <c r="B2558" s="458">
        <v>5290132001</v>
      </c>
      <c r="C2558" s="465" t="s">
        <v>543</v>
      </c>
      <c r="D2558" s="515">
        <v>0</v>
      </c>
      <c r="E2558" s="513"/>
    </row>
    <row r="2559" spans="2:5" x14ac:dyDescent="0.2">
      <c r="B2559" s="458">
        <v>5290132001</v>
      </c>
      <c r="C2559" s="465" t="s">
        <v>543</v>
      </c>
      <c r="D2559" s="515">
        <v>0</v>
      </c>
      <c r="E2559" s="513"/>
    </row>
    <row r="2560" spans="2:5" x14ac:dyDescent="0.2">
      <c r="B2560" s="458">
        <v>5290132001</v>
      </c>
      <c r="C2560" s="465" t="s">
        <v>543</v>
      </c>
      <c r="D2560" s="515">
        <v>0</v>
      </c>
      <c r="E2560" s="513"/>
    </row>
    <row r="2561" spans="2:5" x14ac:dyDescent="0.2">
      <c r="B2561" s="458">
        <v>5290132001</v>
      </c>
      <c r="C2561" s="465" t="s">
        <v>543</v>
      </c>
      <c r="D2561" s="515">
        <v>0</v>
      </c>
      <c r="E2561" s="513"/>
    </row>
    <row r="2562" spans="2:5" x14ac:dyDescent="0.2">
      <c r="B2562" s="458">
        <v>5290132001</v>
      </c>
      <c r="C2562" s="465" t="s">
        <v>543</v>
      </c>
      <c r="D2562" s="515">
        <v>0</v>
      </c>
      <c r="E2562" s="513"/>
    </row>
    <row r="2563" spans="2:5" x14ac:dyDescent="0.2">
      <c r="B2563" s="458">
        <v>5290132001</v>
      </c>
      <c r="C2563" s="465" t="s">
        <v>543</v>
      </c>
      <c r="D2563" s="515">
        <v>0</v>
      </c>
      <c r="E2563" s="513"/>
    </row>
    <row r="2564" spans="2:5" x14ac:dyDescent="0.2">
      <c r="B2564" s="458">
        <v>5290132001</v>
      </c>
      <c r="C2564" s="465" t="s">
        <v>543</v>
      </c>
      <c r="D2564" s="515">
        <v>0</v>
      </c>
      <c r="E2564" s="513"/>
    </row>
    <row r="2565" spans="2:5" x14ac:dyDescent="0.2">
      <c r="B2565" s="458">
        <v>5290132001</v>
      </c>
      <c r="C2565" s="465" t="s">
        <v>543</v>
      </c>
      <c r="D2565" s="515">
        <v>0</v>
      </c>
      <c r="E2565" s="513"/>
    </row>
    <row r="2566" spans="2:5" x14ac:dyDescent="0.2">
      <c r="B2566" s="458">
        <v>5290132001</v>
      </c>
      <c r="C2566" s="465" t="s">
        <v>543</v>
      </c>
      <c r="D2566" s="515">
        <v>0</v>
      </c>
      <c r="E2566" s="513"/>
    </row>
    <row r="2567" spans="2:5" x14ac:dyDescent="0.2">
      <c r="B2567" s="458">
        <v>5290132001</v>
      </c>
      <c r="C2567" s="465" t="s">
        <v>543</v>
      </c>
      <c r="D2567" s="515">
        <v>0</v>
      </c>
      <c r="E2567" s="513"/>
    </row>
    <row r="2568" spans="2:5" x14ac:dyDescent="0.2">
      <c r="B2568" s="458">
        <v>5290132001</v>
      </c>
      <c r="C2568" s="465" t="s">
        <v>543</v>
      </c>
      <c r="D2568" s="515">
        <v>0</v>
      </c>
      <c r="E2568" s="513"/>
    </row>
    <row r="2569" spans="2:5" x14ac:dyDescent="0.2">
      <c r="B2569" s="458">
        <v>5290132001</v>
      </c>
      <c r="C2569" s="465" t="s">
        <v>543</v>
      </c>
      <c r="D2569" s="515">
        <v>0</v>
      </c>
      <c r="E2569" s="513"/>
    </row>
    <row r="2570" spans="2:5" x14ac:dyDescent="0.2">
      <c r="B2570" s="458">
        <v>5290132001</v>
      </c>
      <c r="C2570" s="465" t="s">
        <v>543</v>
      </c>
      <c r="D2570" s="515">
        <v>0</v>
      </c>
      <c r="E2570" s="513"/>
    </row>
    <row r="2571" spans="2:5" x14ac:dyDescent="0.2">
      <c r="B2571" s="458">
        <v>5290132001</v>
      </c>
      <c r="C2571" s="465" t="s">
        <v>543</v>
      </c>
      <c r="D2571" s="515">
        <v>0</v>
      </c>
      <c r="E2571" s="513"/>
    </row>
    <row r="2572" spans="2:5" x14ac:dyDescent="0.2">
      <c r="B2572" s="458">
        <v>5290132001</v>
      </c>
      <c r="C2572" s="465" t="s">
        <v>543</v>
      </c>
      <c r="D2572" s="515">
        <v>0</v>
      </c>
      <c r="E2572" s="513"/>
    </row>
    <row r="2573" spans="2:5" x14ac:dyDescent="0.2">
      <c r="B2573" s="458">
        <v>5290132001</v>
      </c>
      <c r="C2573" s="465" t="s">
        <v>543</v>
      </c>
      <c r="D2573" s="515">
        <v>0</v>
      </c>
      <c r="E2573" s="513"/>
    </row>
    <row r="2574" spans="2:5" x14ac:dyDescent="0.2">
      <c r="B2574" s="458">
        <v>5290133001</v>
      </c>
      <c r="C2574" s="465" t="s">
        <v>544</v>
      </c>
      <c r="D2574" s="515">
        <v>0</v>
      </c>
      <c r="E2574" s="513"/>
    </row>
    <row r="2575" spans="2:5" x14ac:dyDescent="0.2">
      <c r="B2575" s="458">
        <v>5290133002</v>
      </c>
      <c r="C2575" s="465" t="s">
        <v>544</v>
      </c>
      <c r="D2575" s="515">
        <v>0</v>
      </c>
      <c r="E2575" s="513"/>
    </row>
    <row r="2576" spans="2:5" x14ac:dyDescent="0.2">
      <c r="B2576" s="458">
        <v>5290134001</v>
      </c>
      <c r="C2576" s="465" t="s">
        <v>545</v>
      </c>
      <c r="D2576" s="515">
        <v>0</v>
      </c>
      <c r="E2576" s="513"/>
    </row>
    <row r="2577" spans="2:5" x14ac:dyDescent="0.2">
      <c r="B2577" s="458">
        <v>5290135001</v>
      </c>
      <c r="C2577" s="465" t="s">
        <v>546</v>
      </c>
      <c r="D2577" s="515">
        <v>0</v>
      </c>
      <c r="E2577" s="513"/>
    </row>
    <row r="2578" spans="2:5" x14ac:dyDescent="0.2">
      <c r="B2578" s="458">
        <v>5290135002</v>
      </c>
      <c r="C2578" s="465" t="s">
        <v>546</v>
      </c>
      <c r="D2578" s="515">
        <v>0</v>
      </c>
      <c r="E2578" s="513"/>
    </row>
    <row r="2579" spans="2:5" x14ac:dyDescent="0.2">
      <c r="B2579" s="458">
        <v>5290136001</v>
      </c>
      <c r="C2579" s="465" t="s">
        <v>547</v>
      </c>
      <c r="D2579" s="515">
        <v>0</v>
      </c>
      <c r="E2579" s="513"/>
    </row>
    <row r="2580" spans="2:5" x14ac:dyDescent="0.2">
      <c r="B2580" s="458">
        <v>5290136002</v>
      </c>
      <c r="C2580" s="465" t="s">
        <v>547</v>
      </c>
      <c r="D2580" s="515">
        <v>0</v>
      </c>
      <c r="E2580" s="513"/>
    </row>
    <row r="2581" spans="2:5" x14ac:dyDescent="0.2">
      <c r="B2581" s="458">
        <v>5290136003</v>
      </c>
      <c r="C2581" s="465" t="s">
        <v>547</v>
      </c>
      <c r="D2581" s="515">
        <v>0</v>
      </c>
      <c r="E2581" s="513"/>
    </row>
    <row r="2582" spans="2:5" x14ac:dyDescent="0.2">
      <c r="B2582" s="458">
        <v>5290136004</v>
      </c>
      <c r="C2582" s="465" t="s">
        <v>547</v>
      </c>
      <c r="D2582" s="515">
        <v>0</v>
      </c>
      <c r="E2582" s="513"/>
    </row>
    <row r="2583" spans="2:5" x14ac:dyDescent="0.2">
      <c r="B2583" s="458">
        <v>5290136005</v>
      </c>
      <c r="C2583" s="465" t="s">
        <v>547</v>
      </c>
      <c r="D2583" s="515">
        <v>0</v>
      </c>
      <c r="E2583" s="513"/>
    </row>
    <row r="2584" spans="2:5" x14ac:dyDescent="0.2">
      <c r="B2584" s="458">
        <v>5290136006</v>
      </c>
      <c r="C2584" s="465" t="s">
        <v>547</v>
      </c>
      <c r="D2584" s="515">
        <v>0</v>
      </c>
      <c r="E2584" s="513"/>
    </row>
    <row r="2585" spans="2:5" x14ac:dyDescent="0.2">
      <c r="B2585" s="458">
        <v>5290136007</v>
      </c>
      <c r="C2585" s="465" t="s">
        <v>547</v>
      </c>
      <c r="D2585" s="515">
        <v>0</v>
      </c>
      <c r="E2585" s="513"/>
    </row>
    <row r="2586" spans="2:5" x14ac:dyDescent="0.2">
      <c r="B2586" s="458">
        <v>5290136008</v>
      </c>
      <c r="C2586" s="465" t="s">
        <v>547</v>
      </c>
      <c r="D2586" s="515">
        <v>0</v>
      </c>
      <c r="E2586" s="513"/>
    </row>
    <row r="2587" spans="2:5" x14ac:dyDescent="0.2">
      <c r="B2587" s="458">
        <v>5290136009</v>
      </c>
      <c r="C2587" s="465" t="s">
        <v>547</v>
      </c>
      <c r="D2587" s="515">
        <v>0</v>
      </c>
      <c r="E2587" s="513"/>
    </row>
    <row r="2588" spans="2:5" x14ac:dyDescent="0.2">
      <c r="B2588" s="458">
        <v>5290136010</v>
      </c>
      <c r="C2588" s="465" t="s">
        <v>547</v>
      </c>
      <c r="D2588" s="515">
        <v>0</v>
      </c>
      <c r="E2588" s="513"/>
    </row>
    <row r="2589" spans="2:5" x14ac:dyDescent="0.2">
      <c r="B2589" s="458">
        <v>5110142001</v>
      </c>
      <c r="C2589" s="465" t="s">
        <v>548</v>
      </c>
      <c r="D2589" s="515">
        <v>0</v>
      </c>
      <c r="E2589" s="513"/>
    </row>
    <row r="2590" spans="2:5" x14ac:dyDescent="0.2">
      <c r="B2590" s="458">
        <v>5110142002</v>
      </c>
      <c r="C2590" s="465" t="s">
        <v>548</v>
      </c>
      <c r="D2590" s="515">
        <v>0</v>
      </c>
      <c r="E2590" s="513"/>
    </row>
    <row r="2591" spans="2:5" x14ac:dyDescent="0.2">
      <c r="B2591" s="458">
        <v>5110142003</v>
      </c>
      <c r="C2591" s="465" t="s">
        <v>548</v>
      </c>
      <c r="D2591" s="515">
        <v>0</v>
      </c>
      <c r="E2591" s="513"/>
    </row>
    <row r="2592" spans="2:5" x14ac:dyDescent="0.2">
      <c r="B2592" s="458">
        <v>5110142004</v>
      </c>
      <c r="C2592" s="465" t="s">
        <v>548</v>
      </c>
      <c r="D2592" s="515">
        <v>0</v>
      </c>
      <c r="E2592" s="513"/>
    </row>
    <row r="2593" spans="2:5" x14ac:dyDescent="0.2">
      <c r="B2593" s="458">
        <v>5110142005</v>
      </c>
      <c r="C2593" s="465" t="s">
        <v>548</v>
      </c>
      <c r="D2593" s="515">
        <v>0</v>
      </c>
      <c r="E2593" s="513"/>
    </row>
    <row r="2594" spans="2:5" x14ac:dyDescent="0.2">
      <c r="B2594" s="458">
        <v>5110142006</v>
      </c>
      <c r="C2594" s="465" t="s">
        <v>548</v>
      </c>
      <c r="D2594" s="515">
        <v>0</v>
      </c>
      <c r="E2594" s="513"/>
    </row>
    <row r="2595" spans="2:5" x14ac:dyDescent="0.2">
      <c r="B2595" s="458">
        <v>5110142007</v>
      </c>
      <c r="C2595" s="465" t="s">
        <v>548</v>
      </c>
      <c r="D2595" s="515">
        <v>0</v>
      </c>
      <c r="E2595" s="513"/>
    </row>
    <row r="2596" spans="2:5" x14ac:dyDescent="0.2">
      <c r="B2596" s="458">
        <v>5110142008</v>
      </c>
      <c r="C2596" s="465" t="s">
        <v>548</v>
      </c>
      <c r="D2596" s="515">
        <v>0</v>
      </c>
      <c r="E2596" s="513"/>
    </row>
    <row r="2597" spans="2:5" x14ac:dyDescent="0.2">
      <c r="B2597" s="458">
        <v>5110142009</v>
      </c>
      <c r="C2597" s="465" t="s">
        <v>548</v>
      </c>
      <c r="D2597" s="515">
        <v>0</v>
      </c>
      <c r="E2597" s="513"/>
    </row>
    <row r="2598" spans="2:5" x14ac:dyDescent="0.2">
      <c r="B2598" s="458">
        <v>5110142010</v>
      </c>
      <c r="C2598" s="465" t="s">
        <v>548</v>
      </c>
      <c r="D2598" s="515">
        <v>0</v>
      </c>
      <c r="E2598" s="513"/>
    </row>
    <row r="2599" spans="2:5" x14ac:dyDescent="0.2">
      <c r="B2599" s="458">
        <v>5110142011</v>
      </c>
      <c r="C2599" s="465" t="s">
        <v>548</v>
      </c>
      <c r="D2599" s="515">
        <v>0</v>
      </c>
      <c r="E2599" s="513"/>
    </row>
    <row r="2600" spans="2:5" x14ac:dyDescent="0.2">
      <c r="B2600" s="458">
        <v>5110142012</v>
      </c>
      <c r="C2600" s="465" t="s">
        <v>548</v>
      </c>
      <c r="D2600" s="515">
        <v>0</v>
      </c>
      <c r="E2600" s="513"/>
    </row>
    <row r="2601" spans="2:5" x14ac:dyDescent="0.2">
      <c r="B2601" s="458">
        <v>5110142013</v>
      </c>
      <c r="C2601" s="465" t="s">
        <v>548</v>
      </c>
      <c r="D2601" s="515">
        <v>0</v>
      </c>
      <c r="E2601" s="513"/>
    </row>
    <row r="2602" spans="2:5" x14ac:dyDescent="0.2">
      <c r="B2602" s="458">
        <v>5110142014</v>
      </c>
      <c r="C2602" s="465" t="s">
        <v>548</v>
      </c>
      <c r="D2602" s="515">
        <v>0</v>
      </c>
      <c r="E2602" s="513"/>
    </row>
    <row r="2603" spans="2:5" x14ac:dyDescent="0.2">
      <c r="B2603" s="458">
        <v>5110142015</v>
      </c>
      <c r="C2603" s="465" t="s">
        <v>548</v>
      </c>
      <c r="D2603" s="515">
        <v>0</v>
      </c>
      <c r="E2603" s="513"/>
    </row>
    <row r="2604" spans="2:5" x14ac:dyDescent="0.2">
      <c r="B2604" s="458">
        <v>5110142016</v>
      </c>
      <c r="C2604" s="465" t="s">
        <v>548</v>
      </c>
      <c r="D2604" s="515">
        <v>0</v>
      </c>
      <c r="E2604" s="513"/>
    </row>
    <row r="2605" spans="2:5" x14ac:dyDescent="0.2">
      <c r="B2605" s="458">
        <v>5110142017</v>
      </c>
      <c r="C2605" s="465" t="s">
        <v>548</v>
      </c>
      <c r="D2605" s="515">
        <v>0</v>
      </c>
      <c r="E2605" s="513"/>
    </row>
    <row r="2606" spans="2:5" x14ac:dyDescent="0.2">
      <c r="B2606" s="458">
        <v>5110142018</v>
      </c>
      <c r="C2606" s="465" t="s">
        <v>548</v>
      </c>
      <c r="D2606" s="515">
        <v>0</v>
      </c>
      <c r="E2606" s="513"/>
    </row>
    <row r="2607" spans="2:5" x14ac:dyDescent="0.2">
      <c r="B2607" s="456">
        <v>5110142019</v>
      </c>
      <c r="C2607" s="466" t="s">
        <v>548</v>
      </c>
      <c r="D2607" s="517">
        <v>0</v>
      </c>
      <c r="E2607" s="513"/>
    </row>
    <row r="2608" spans="2:5" x14ac:dyDescent="0.2">
      <c r="B2608" s="456">
        <v>5110142020</v>
      </c>
      <c r="C2608" s="466" t="s">
        <v>548</v>
      </c>
      <c r="D2608" s="517">
        <v>0</v>
      </c>
      <c r="E2608" s="513"/>
    </row>
    <row r="2609" spans="2:5" x14ac:dyDescent="0.2">
      <c r="B2609" s="456">
        <v>5110142021</v>
      </c>
      <c r="C2609" s="466" t="s">
        <v>548</v>
      </c>
      <c r="D2609" s="517">
        <v>0</v>
      </c>
      <c r="E2609" s="513"/>
    </row>
    <row r="2610" spans="2:5" x14ac:dyDescent="0.2">
      <c r="B2610" s="456">
        <v>5110142022</v>
      </c>
      <c r="C2610" s="466" t="s">
        <v>548</v>
      </c>
      <c r="D2610" s="517">
        <v>3219.79</v>
      </c>
      <c r="E2610" s="513"/>
    </row>
    <row r="2611" spans="2:5" x14ac:dyDescent="0.2">
      <c r="B2611" s="456">
        <v>5110142023</v>
      </c>
      <c r="C2611" s="466" t="s">
        <v>548</v>
      </c>
      <c r="D2611" s="517">
        <v>3219.79</v>
      </c>
      <c r="E2611" s="513"/>
    </row>
    <row r="2612" spans="2:5" x14ac:dyDescent="0.2">
      <c r="B2612" s="456">
        <v>5110142024</v>
      </c>
      <c r="C2612" s="466" t="s">
        <v>548</v>
      </c>
      <c r="D2612" s="517">
        <v>3219.79</v>
      </c>
      <c r="E2612" s="513"/>
    </row>
    <row r="2613" spans="2:5" x14ac:dyDescent="0.2">
      <c r="B2613" s="456">
        <v>5110142025</v>
      </c>
      <c r="C2613" s="466" t="s">
        <v>548</v>
      </c>
      <c r="D2613" s="517">
        <v>3219.79</v>
      </c>
      <c r="E2613" s="513"/>
    </row>
    <row r="2614" spans="2:5" x14ac:dyDescent="0.2">
      <c r="B2614" s="456">
        <v>5110142026</v>
      </c>
      <c r="C2614" s="466" t="s">
        <v>548</v>
      </c>
      <c r="D2614" s="517">
        <v>3219.79</v>
      </c>
      <c r="E2614" s="513"/>
    </row>
    <row r="2615" spans="2:5" x14ac:dyDescent="0.2">
      <c r="B2615" s="456">
        <v>5110142027</v>
      </c>
      <c r="C2615" s="466" t="s">
        <v>548</v>
      </c>
      <c r="D2615" s="517">
        <v>3219.79</v>
      </c>
      <c r="E2615" s="513"/>
    </row>
    <row r="2616" spans="2:5" x14ac:dyDescent="0.2">
      <c r="B2616" s="456">
        <v>5110142028</v>
      </c>
      <c r="C2616" s="466" t="s">
        <v>548</v>
      </c>
      <c r="D2616" s="517">
        <v>3219.79</v>
      </c>
      <c r="E2616" s="513"/>
    </row>
    <row r="2617" spans="2:5" x14ac:dyDescent="0.2">
      <c r="B2617" s="456">
        <v>5110142029</v>
      </c>
      <c r="C2617" s="466" t="s">
        <v>548</v>
      </c>
      <c r="D2617" s="517">
        <v>3219.79</v>
      </c>
      <c r="E2617" s="513"/>
    </row>
    <row r="2618" spans="2:5" x14ac:dyDescent="0.2">
      <c r="B2618" s="456">
        <v>5110142030</v>
      </c>
      <c r="C2618" s="466" t="s">
        <v>548</v>
      </c>
      <c r="D2618" s="517">
        <v>3219.79</v>
      </c>
      <c r="E2618" s="513"/>
    </row>
    <row r="2619" spans="2:5" x14ac:dyDescent="0.2">
      <c r="B2619" s="456">
        <v>5110142031</v>
      </c>
      <c r="C2619" s="466" t="s">
        <v>548</v>
      </c>
      <c r="D2619" s="517">
        <v>3219.79</v>
      </c>
      <c r="E2619" s="513"/>
    </row>
    <row r="2620" spans="2:5" x14ac:dyDescent="0.2">
      <c r="B2620" s="456">
        <v>5670151001</v>
      </c>
      <c r="C2620" s="467" t="s">
        <v>549</v>
      </c>
      <c r="D2620" s="517">
        <v>0</v>
      </c>
      <c r="E2620" s="513"/>
    </row>
    <row r="2621" spans="2:5" x14ac:dyDescent="0.2">
      <c r="B2621" s="456">
        <v>5670151002</v>
      </c>
      <c r="C2621" s="467" t="s">
        <v>550</v>
      </c>
      <c r="D2621" s="517">
        <v>336.32</v>
      </c>
      <c r="E2621" s="513"/>
    </row>
    <row r="2622" spans="2:5" x14ac:dyDescent="0.2">
      <c r="B2622" s="456">
        <v>5670151003</v>
      </c>
      <c r="C2622" s="467" t="s">
        <v>551</v>
      </c>
      <c r="D2622" s="517">
        <v>0</v>
      </c>
      <c r="E2622" s="513"/>
    </row>
    <row r="2623" spans="2:5" x14ac:dyDescent="0.2">
      <c r="B2623" s="456">
        <v>5670151004</v>
      </c>
      <c r="C2623" s="467" t="s">
        <v>551</v>
      </c>
      <c r="D2623" s="517">
        <v>0</v>
      </c>
      <c r="E2623" s="513"/>
    </row>
    <row r="2624" spans="2:5" x14ac:dyDescent="0.2">
      <c r="B2624" s="456">
        <v>5670151005</v>
      </c>
      <c r="C2624" s="467" t="s">
        <v>552</v>
      </c>
      <c r="D2624" s="517">
        <v>0</v>
      </c>
      <c r="E2624" s="513"/>
    </row>
    <row r="2625" spans="2:5" x14ac:dyDescent="0.2">
      <c r="B2625" s="456">
        <v>5670151006</v>
      </c>
      <c r="C2625" s="467" t="s">
        <v>552</v>
      </c>
      <c r="D2625" s="517">
        <v>0</v>
      </c>
      <c r="E2625" s="513"/>
    </row>
    <row r="2626" spans="2:5" x14ac:dyDescent="0.2">
      <c r="B2626" s="456">
        <v>5670152001</v>
      </c>
      <c r="C2626" s="466" t="s">
        <v>553</v>
      </c>
      <c r="D2626" s="517">
        <v>0</v>
      </c>
      <c r="E2626" s="513"/>
    </row>
    <row r="2627" spans="2:5" x14ac:dyDescent="0.2">
      <c r="B2627" s="456">
        <v>5670153001</v>
      </c>
      <c r="C2627" s="466" t="s">
        <v>554</v>
      </c>
      <c r="D2627" s="517">
        <v>982.76</v>
      </c>
      <c r="E2627" s="513"/>
    </row>
    <row r="2628" spans="2:5" x14ac:dyDescent="0.2">
      <c r="B2628" s="456">
        <v>5670153002</v>
      </c>
      <c r="C2628" s="466" t="s">
        <v>555</v>
      </c>
      <c r="D2628" s="517">
        <v>0</v>
      </c>
      <c r="E2628" s="513"/>
    </row>
    <row r="2629" spans="2:5" x14ac:dyDescent="0.2">
      <c r="B2629" s="458">
        <v>5690155001</v>
      </c>
      <c r="C2629" s="465" t="s">
        <v>556</v>
      </c>
      <c r="D2629" s="515">
        <v>0</v>
      </c>
      <c r="E2629" s="513"/>
    </row>
    <row r="2630" spans="2:5" x14ac:dyDescent="0.2">
      <c r="B2630" s="458">
        <v>5690155002</v>
      </c>
      <c r="C2630" s="465" t="s">
        <v>556</v>
      </c>
      <c r="D2630" s="515">
        <v>0</v>
      </c>
      <c r="E2630" s="513"/>
    </row>
    <row r="2631" spans="2:5" x14ac:dyDescent="0.2">
      <c r="B2631" s="458">
        <v>5690155003</v>
      </c>
      <c r="C2631" s="465" t="s">
        <v>556</v>
      </c>
      <c r="D2631" s="515">
        <v>0</v>
      </c>
      <c r="E2631" s="513"/>
    </row>
    <row r="2632" spans="2:5" x14ac:dyDescent="0.2">
      <c r="B2632" s="458">
        <v>5690155004</v>
      </c>
      <c r="C2632" s="465" t="s">
        <v>556</v>
      </c>
      <c r="D2632" s="515">
        <v>0</v>
      </c>
      <c r="E2632" s="513"/>
    </row>
    <row r="2633" spans="2:5" x14ac:dyDescent="0.2">
      <c r="B2633" s="458">
        <v>5690155005</v>
      </c>
      <c r="C2633" s="465" t="s">
        <v>556</v>
      </c>
      <c r="D2633" s="515">
        <v>0</v>
      </c>
      <c r="E2633" s="513"/>
    </row>
    <row r="2634" spans="2:5" x14ac:dyDescent="0.2">
      <c r="B2634" s="458">
        <v>5690155006</v>
      </c>
      <c r="C2634" s="465" t="s">
        <v>556</v>
      </c>
      <c r="D2634" s="515">
        <v>0</v>
      </c>
      <c r="E2634" s="513"/>
    </row>
    <row r="2635" spans="2:5" x14ac:dyDescent="0.2">
      <c r="B2635" s="458">
        <v>5690155007</v>
      </c>
      <c r="C2635" s="465" t="s">
        <v>556</v>
      </c>
      <c r="D2635" s="515">
        <v>0</v>
      </c>
      <c r="E2635" s="513"/>
    </row>
    <row r="2636" spans="2:5" x14ac:dyDescent="0.2">
      <c r="B2636" s="458">
        <v>5690155008</v>
      </c>
      <c r="C2636" s="465" t="s">
        <v>556</v>
      </c>
      <c r="D2636" s="515">
        <v>0</v>
      </c>
      <c r="E2636" s="513"/>
    </row>
    <row r="2637" spans="2:5" x14ac:dyDescent="0.2">
      <c r="B2637" s="458">
        <v>5690155009</v>
      </c>
      <c r="C2637" s="465" t="s">
        <v>556</v>
      </c>
      <c r="D2637" s="515">
        <v>0</v>
      </c>
      <c r="E2637" s="513"/>
    </row>
    <row r="2638" spans="2:5" x14ac:dyDescent="0.2">
      <c r="B2638" s="458">
        <v>5690155010</v>
      </c>
      <c r="C2638" s="465" t="s">
        <v>556</v>
      </c>
      <c r="D2638" s="515">
        <v>0</v>
      </c>
      <c r="E2638" s="513"/>
    </row>
    <row r="2639" spans="2:5" x14ac:dyDescent="0.2">
      <c r="B2639" s="458">
        <v>5690155011</v>
      </c>
      <c r="C2639" s="465" t="s">
        <v>556</v>
      </c>
      <c r="D2639" s="515">
        <v>0</v>
      </c>
      <c r="E2639" s="513"/>
    </row>
    <row r="2640" spans="2:5" x14ac:dyDescent="0.2">
      <c r="B2640" s="458">
        <v>5690155012</v>
      </c>
      <c r="C2640" s="465" t="s">
        <v>556</v>
      </c>
      <c r="D2640" s="515">
        <v>0</v>
      </c>
      <c r="E2640" s="513"/>
    </row>
    <row r="2641" spans="2:5" x14ac:dyDescent="0.2">
      <c r="B2641" s="458">
        <v>5690155013</v>
      </c>
      <c r="C2641" s="465" t="s">
        <v>556</v>
      </c>
      <c r="D2641" s="515">
        <v>0</v>
      </c>
      <c r="E2641" s="513"/>
    </row>
    <row r="2642" spans="2:5" x14ac:dyDescent="0.2">
      <c r="B2642" s="458">
        <v>5660161001</v>
      </c>
      <c r="C2642" s="465" t="s">
        <v>557</v>
      </c>
      <c r="D2642" s="515">
        <v>0</v>
      </c>
      <c r="E2642" s="513"/>
    </row>
    <row r="2643" spans="2:5" x14ac:dyDescent="0.2">
      <c r="B2643" s="458">
        <v>5660162001</v>
      </c>
      <c r="C2643" s="465" t="s">
        <v>558</v>
      </c>
      <c r="D2643" s="515">
        <v>0</v>
      </c>
      <c r="E2643" s="513"/>
    </row>
    <row r="2644" spans="2:5" x14ac:dyDescent="0.2">
      <c r="B2644" s="458">
        <v>5660162002</v>
      </c>
      <c r="C2644" s="465" t="s">
        <v>558</v>
      </c>
      <c r="D2644" s="515">
        <v>0</v>
      </c>
      <c r="E2644" s="513"/>
    </row>
    <row r="2645" spans="2:5" x14ac:dyDescent="0.2">
      <c r="B2645" s="458">
        <v>5660162003</v>
      </c>
      <c r="C2645" s="465" t="s">
        <v>558</v>
      </c>
      <c r="D2645" s="515">
        <v>0</v>
      </c>
      <c r="E2645" s="513"/>
    </row>
    <row r="2646" spans="2:5" x14ac:dyDescent="0.2">
      <c r="B2646" s="458">
        <v>5660162004</v>
      </c>
      <c r="C2646" s="465" t="s">
        <v>558</v>
      </c>
      <c r="D2646" s="515">
        <v>0</v>
      </c>
      <c r="E2646" s="513"/>
    </row>
    <row r="2647" spans="2:5" x14ac:dyDescent="0.2">
      <c r="B2647" s="458">
        <v>5660162005</v>
      </c>
      <c r="C2647" s="465" t="s">
        <v>558</v>
      </c>
      <c r="D2647" s="515">
        <v>0</v>
      </c>
      <c r="E2647" s="513"/>
    </row>
    <row r="2648" spans="2:5" x14ac:dyDescent="0.2">
      <c r="B2648" s="458">
        <v>5660162006</v>
      </c>
      <c r="C2648" s="465" t="s">
        <v>558</v>
      </c>
      <c r="D2648" s="515">
        <v>0</v>
      </c>
      <c r="E2648" s="513"/>
    </row>
    <row r="2649" spans="2:5" x14ac:dyDescent="0.2">
      <c r="B2649" s="458">
        <v>5660162007</v>
      </c>
      <c r="C2649" s="465" t="s">
        <v>558</v>
      </c>
      <c r="D2649" s="515">
        <v>0</v>
      </c>
      <c r="E2649" s="513"/>
    </row>
    <row r="2650" spans="2:5" x14ac:dyDescent="0.2">
      <c r="B2650" s="458">
        <v>5660162008</v>
      </c>
      <c r="C2650" s="465" t="s">
        <v>558</v>
      </c>
      <c r="D2650" s="515">
        <v>0</v>
      </c>
      <c r="E2650" s="513"/>
    </row>
    <row r="2651" spans="2:5" x14ac:dyDescent="0.2">
      <c r="B2651" s="458">
        <v>5660162009</v>
      </c>
      <c r="C2651" s="465" t="s">
        <v>558</v>
      </c>
      <c r="D2651" s="515">
        <v>0</v>
      </c>
      <c r="E2651" s="513"/>
    </row>
    <row r="2652" spans="2:5" x14ac:dyDescent="0.2">
      <c r="B2652" s="458">
        <v>5660163001</v>
      </c>
      <c r="C2652" s="465" t="s">
        <v>559</v>
      </c>
      <c r="D2652" s="515">
        <v>0</v>
      </c>
      <c r="E2652" s="513"/>
    </row>
    <row r="2653" spans="2:5" x14ac:dyDescent="0.2">
      <c r="B2653" s="458">
        <v>5660163002</v>
      </c>
      <c r="C2653" s="465" t="s">
        <v>559</v>
      </c>
      <c r="D2653" s="515">
        <v>0</v>
      </c>
      <c r="E2653" s="513"/>
    </row>
    <row r="2654" spans="2:5" x14ac:dyDescent="0.2">
      <c r="B2654" s="458">
        <v>5660163003</v>
      </c>
      <c r="C2654" s="465" t="s">
        <v>559</v>
      </c>
      <c r="D2654" s="515">
        <v>0</v>
      </c>
      <c r="E2654" s="513"/>
    </row>
    <row r="2655" spans="2:5" x14ac:dyDescent="0.2">
      <c r="B2655" s="458">
        <v>5660163004</v>
      </c>
      <c r="C2655" s="465" t="s">
        <v>559</v>
      </c>
      <c r="D2655" s="515">
        <v>0</v>
      </c>
      <c r="E2655" s="513"/>
    </row>
    <row r="2656" spans="2:5" x14ac:dyDescent="0.2">
      <c r="B2656" s="458">
        <v>5660163005</v>
      </c>
      <c r="C2656" s="465" t="s">
        <v>559</v>
      </c>
      <c r="D2656" s="515">
        <v>0</v>
      </c>
      <c r="E2656" s="513"/>
    </row>
    <row r="2657" spans="2:5" x14ac:dyDescent="0.2">
      <c r="B2657" s="458">
        <v>5660163006</v>
      </c>
      <c r="C2657" s="465" t="s">
        <v>559</v>
      </c>
      <c r="D2657" s="515">
        <v>0</v>
      </c>
      <c r="E2657" s="513"/>
    </row>
    <row r="2658" spans="2:5" x14ac:dyDescent="0.2">
      <c r="B2658" s="458">
        <v>5660163007</v>
      </c>
      <c r="C2658" s="465" t="s">
        <v>559</v>
      </c>
      <c r="D2658" s="515">
        <v>0</v>
      </c>
      <c r="E2658" s="513"/>
    </row>
    <row r="2659" spans="2:5" x14ac:dyDescent="0.2">
      <c r="B2659" s="458">
        <v>5660163008</v>
      </c>
      <c r="C2659" s="465" t="s">
        <v>559</v>
      </c>
      <c r="D2659" s="515">
        <v>0</v>
      </c>
      <c r="E2659" s="513"/>
    </row>
    <row r="2660" spans="2:5" x14ac:dyDescent="0.2">
      <c r="B2660" s="458">
        <v>5660163009</v>
      </c>
      <c r="C2660" s="465" t="s">
        <v>559</v>
      </c>
      <c r="D2660" s="515">
        <v>0</v>
      </c>
      <c r="E2660" s="513"/>
    </row>
    <row r="2661" spans="2:5" x14ac:dyDescent="0.2">
      <c r="B2661" s="458">
        <v>5660163010</v>
      </c>
      <c r="C2661" s="465" t="s">
        <v>559</v>
      </c>
      <c r="D2661" s="515">
        <v>0</v>
      </c>
      <c r="E2661" s="513"/>
    </row>
    <row r="2662" spans="2:5" x14ac:dyDescent="0.2">
      <c r="B2662" s="458">
        <v>5660163011</v>
      </c>
      <c r="C2662" s="465" t="s">
        <v>559</v>
      </c>
      <c r="D2662" s="515">
        <v>0</v>
      </c>
      <c r="E2662" s="513"/>
    </row>
    <row r="2663" spans="2:5" x14ac:dyDescent="0.2">
      <c r="B2663" s="458">
        <v>5660163012</v>
      </c>
      <c r="C2663" s="465" t="s">
        <v>559</v>
      </c>
      <c r="D2663" s="515">
        <v>0</v>
      </c>
      <c r="E2663" s="513"/>
    </row>
    <row r="2664" spans="2:5" x14ac:dyDescent="0.2">
      <c r="B2664" s="458">
        <v>5660163013</v>
      </c>
      <c r="C2664" s="465" t="s">
        <v>559</v>
      </c>
      <c r="D2664" s="515">
        <v>0</v>
      </c>
      <c r="E2664" s="513"/>
    </row>
    <row r="2665" spans="2:5" x14ac:dyDescent="0.2">
      <c r="B2665" s="458">
        <v>5660163014</v>
      </c>
      <c r="C2665" s="465" t="s">
        <v>559</v>
      </c>
      <c r="D2665" s="515">
        <v>0</v>
      </c>
      <c r="E2665" s="513"/>
    </row>
    <row r="2666" spans="2:5" x14ac:dyDescent="0.2">
      <c r="B2666" s="458">
        <v>5660163015</v>
      </c>
      <c r="C2666" s="465" t="s">
        <v>559</v>
      </c>
      <c r="D2666" s="515">
        <v>0</v>
      </c>
      <c r="E2666" s="513"/>
    </row>
    <row r="2667" spans="2:5" x14ac:dyDescent="0.2">
      <c r="B2667" s="458">
        <v>5660163016</v>
      </c>
      <c r="C2667" s="465" t="s">
        <v>559</v>
      </c>
      <c r="D2667" s="515">
        <v>0</v>
      </c>
      <c r="E2667" s="513"/>
    </row>
    <row r="2668" spans="2:5" x14ac:dyDescent="0.2">
      <c r="B2668" s="458">
        <v>5660163017</v>
      </c>
      <c r="C2668" s="465" t="s">
        <v>559</v>
      </c>
      <c r="D2668" s="515">
        <v>0</v>
      </c>
      <c r="E2668" s="513"/>
    </row>
    <row r="2669" spans="2:5" x14ac:dyDescent="0.2">
      <c r="B2669" s="458">
        <v>5660163018</v>
      </c>
      <c r="C2669" s="465" t="s">
        <v>560</v>
      </c>
      <c r="D2669" s="515">
        <v>0</v>
      </c>
      <c r="E2669" s="513"/>
    </row>
    <row r="2670" spans="2:5" x14ac:dyDescent="0.2">
      <c r="B2670" s="458">
        <v>5660163019</v>
      </c>
      <c r="C2670" s="465" t="s">
        <v>560</v>
      </c>
      <c r="D2670" s="515">
        <v>0</v>
      </c>
      <c r="E2670" s="513"/>
    </row>
    <row r="2671" spans="2:5" x14ac:dyDescent="0.2">
      <c r="B2671" s="458">
        <v>5660163020</v>
      </c>
      <c r="C2671" s="465" t="s">
        <v>559</v>
      </c>
      <c r="D2671" s="515">
        <v>0</v>
      </c>
      <c r="E2671" s="513"/>
    </row>
    <row r="2672" spans="2:5" x14ac:dyDescent="0.2">
      <c r="B2672" s="458">
        <v>5660163021</v>
      </c>
      <c r="C2672" s="465" t="s">
        <v>561</v>
      </c>
      <c r="D2672" s="515">
        <v>0</v>
      </c>
      <c r="E2672" s="513"/>
    </row>
    <row r="2673" spans="2:5" x14ac:dyDescent="0.2">
      <c r="B2673" s="458">
        <v>5660163022</v>
      </c>
      <c r="C2673" s="465" t="s">
        <v>561</v>
      </c>
      <c r="D2673" s="515">
        <v>0</v>
      </c>
      <c r="E2673" s="513"/>
    </row>
    <row r="2674" spans="2:5" x14ac:dyDescent="0.2">
      <c r="B2674" s="458">
        <v>5660163023</v>
      </c>
      <c r="C2674" s="465" t="s">
        <v>561</v>
      </c>
      <c r="D2674" s="515">
        <v>0</v>
      </c>
      <c r="E2674" s="513"/>
    </row>
    <row r="2675" spans="2:5" x14ac:dyDescent="0.2">
      <c r="B2675" s="458">
        <v>5660163024</v>
      </c>
      <c r="C2675" s="465" t="s">
        <v>561</v>
      </c>
      <c r="D2675" s="515">
        <v>0</v>
      </c>
      <c r="E2675" s="513"/>
    </row>
    <row r="2676" spans="2:5" x14ac:dyDescent="0.2">
      <c r="B2676" s="458">
        <v>5660163025</v>
      </c>
      <c r="C2676" s="465" t="s">
        <v>561</v>
      </c>
      <c r="D2676" s="515">
        <v>0</v>
      </c>
      <c r="E2676" s="513"/>
    </row>
    <row r="2677" spans="2:5" x14ac:dyDescent="0.2">
      <c r="B2677" s="458">
        <v>5660163026</v>
      </c>
      <c r="C2677" s="465" t="s">
        <v>561</v>
      </c>
      <c r="D2677" s="515">
        <v>0</v>
      </c>
      <c r="E2677" s="513"/>
    </row>
    <row r="2678" spans="2:5" x14ac:dyDescent="0.2">
      <c r="B2678" s="458">
        <v>5660163027</v>
      </c>
      <c r="C2678" s="465" t="s">
        <v>561</v>
      </c>
      <c r="D2678" s="515">
        <v>0</v>
      </c>
      <c r="E2678" s="513"/>
    </row>
    <row r="2679" spans="2:5" x14ac:dyDescent="0.2">
      <c r="B2679" s="458">
        <v>5660163028</v>
      </c>
      <c r="C2679" s="465" t="s">
        <v>559</v>
      </c>
      <c r="D2679" s="515">
        <v>0</v>
      </c>
      <c r="E2679" s="513"/>
    </row>
    <row r="2680" spans="2:5" x14ac:dyDescent="0.2">
      <c r="B2680" s="458">
        <v>5660164001</v>
      </c>
      <c r="C2680" s="465" t="s">
        <v>562</v>
      </c>
      <c r="D2680" s="515">
        <v>0</v>
      </c>
      <c r="E2680" s="513"/>
    </row>
    <row r="2681" spans="2:5" x14ac:dyDescent="0.2">
      <c r="B2681" s="458">
        <v>5660166001</v>
      </c>
      <c r="C2681" s="465" t="s">
        <v>563</v>
      </c>
      <c r="D2681" s="515">
        <v>0</v>
      </c>
      <c r="E2681" s="513"/>
    </row>
    <row r="2682" spans="2:5" x14ac:dyDescent="0.2">
      <c r="B2682" s="458">
        <v>5660167001</v>
      </c>
      <c r="C2682" s="465" t="s">
        <v>564</v>
      </c>
      <c r="D2682" s="515">
        <v>0</v>
      </c>
      <c r="E2682" s="513"/>
    </row>
    <row r="2683" spans="2:5" x14ac:dyDescent="0.2">
      <c r="B2683" s="458">
        <v>5660167002</v>
      </c>
      <c r="C2683" s="465" t="s">
        <v>565</v>
      </c>
      <c r="D2683" s="515">
        <v>0</v>
      </c>
      <c r="E2683" s="513"/>
    </row>
    <row r="2684" spans="2:5" x14ac:dyDescent="0.2">
      <c r="B2684" s="458">
        <v>5190168001</v>
      </c>
      <c r="C2684" s="465" t="s">
        <v>566</v>
      </c>
      <c r="D2684" s="515">
        <v>0</v>
      </c>
      <c r="E2684" s="513"/>
    </row>
    <row r="2685" spans="2:5" x14ac:dyDescent="0.2">
      <c r="B2685" s="458">
        <v>5190168002</v>
      </c>
      <c r="C2685" s="465" t="s">
        <v>566</v>
      </c>
      <c r="D2685" s="515">
        <v>0</v>
      </c>
      <c r="E2685" s="513"/>
    </row>
    <row r="2686" spans="2:5" x14ac:dyDescent="0.2">
      <c r="B2686" s="456">
        <v>5190168003</v>
      </c>
      <c r="C2686" s="466" t="s">
        <v>566</v>
      </c>
      <c r="D2686" s="517">
        <v>4710.92</v>
      </c>
      <c r="E2686" s="513"/>
    </row>
    <row r="2687" spans="2:5" x14ac:dyDescent="0.2">
      <c r="B2687" s="456">
        <v>5190168004</v>
      </c>
      <c r="C2687" s="466" t="s">
        <v>566</v>
      </c>
      <c r="D2687" s="517">
        <v>4710.92</v>
      </c>
      <c r="E2687" s="513"/>
    </row>
    <row r="2688" spans="2:5" x14ac:dyDescent="0.2">
      <c r="B2688" s="456">
        <v>5190168005</v>
      </c>
      <c r="C2688" s="466" t="s">
        <v>566</v>
      </c>
      <c r="D2688" s="517">
        <v>4710.92</v>
      </c>
      <c r="E2688" s="513"/>
    </row>
    <row r="2689" spans="2:5" x14ac:dyDescent="0.2">
      <c r="B2689" s="456">
        <v>5190168006</v>
      </c>
      <c r="C2689" s="466" t="s">
        <v>566</v>
      </c>
      <c r="D2689" s="517">
        <v>4710.92</v>
      </c>
      <c r="E2689" s="513"/>
    </row>
    <row r="2690" spans="2:5" x14ac:dyDescent="0.2">
      <c r="B2690" s="458">
        <v>5320171001</v>
      </c>
      <c r="C2690" s="465" t="s">
        <v>567</v>
      </c>
      <c r="D2690" s="515">
        <v>0</v>
      </c>
      <c r="E2690" s="513"/>
    </row>
    <row r="2691" spans="2:5" x14ac:dyDescent="0.2">
      <c r="B2691" s="458">
        <v>5320171002</v>
      </c>
      <c r="C2691" s="465" t="s">
        <v>568</v>
      </c>
      <c r="D2691" s="515">
        <v>0</v>
      </c>
      <c r="E2691" s="513"/>
    </row>
    <row r="2692" spans="2:5" x14ac:dyDescent="0.2">
      <c r="B2692" s="458">
        <v>5320171003</v>
      </c>
      <c r="C2692" s="465" t="s">
        <v>569</v>
      </c>
      <c r="D2692" s="515">
        <v>0</v>
      </c>
      <c r="E2692" s="513"/>
    </row>
    <row r="2693" spans="2:5" x14ac:dyDescent="0.2">
      <c r="B2693" s="458">
        <v>5320171004</v>
      </c>
      <c r="C2693" s="465" t="s">
        <v>570</v>
      </c>
      <c r="D2693" s="515">
        <v>0</v>
      </c>
      <c r="E2693" s="513"/>
    </row>
    <row r="2694" spans="2:5" x14ac:dyDescent="0.2">
      <c r="B2694" s="458">
        <v>5320171005</v>
      </c>
      <c r="C2694" s="465" t="s">
        <v>571</v>
      </c>
      <c r="D2694" s="515">
        <v>0</v>
      </c>
      <c r="E2694" s="513"/>
    </row>
    <row r="2695" spans="2:5" x14ac:dyDescent="0.2">
      <c r="B2695" s="458">
        <v>5190172001</v>
      </c>
      <c r="C2695" s="465" t="s">
        <v>572</v>
      </c>
      <c r="D2695" s="515">
        <v>0</v>
      </c>
      <c r="E2695" s="513"/>
    </row>
    <row r="2696" spans="2:5" x14ac:dyDescent="0.2">
      <c r="B2696" s="458">
        <v>5190172002</v>
      </c>
      <c r="C2696" s="465" t="s">
        <v>572</v>
      </c>
      <c r="D2696" s="515">
        <v>0</v>
      </c>
      <c r="E2696" s="513"/>
    </row>
    <row r="2697" spans="2:5" x14ac:dyDescent="0.2">
      <c r="B2697" s="458">
        <v>5190172003</v>
      </c>
      <c r="C2697" s="465" t="s">
        <v>572</v>
      </c>
      <c r="D2697" s="515">
        <v>0</v>
      </c>
      <c r="E2697" s="513"/>
    </row>
    <row r="2698" spans="2:5" x14ac:dyDescent="0.2">
      <c r="B2698" s="458">
        <v>5190172004</v>
      </c>
      <c r="C2698" s="465" t="s">
        <v>572</v>
      </c>
      <c r="D2698" s="515">
        <v>0</v>
      </c>
      <c r="E2698" s="513"/>
    </row>
    <row r="2699" spans="2:5" x14ac:dyDescent="0.2">
      <c r="B2699" s="458">
        <v>5190172005</v>
      </c>
      <c r="C2699" s="465" t="s">
        <v>572</v>
      </c>
      <c r="D2699" s="515">
        <v>0</v>
      </c>
      <c r="E2699" s="513"/>
    </row>
    <row r="2700" spans="2:5" x14ac:dyDescent="0.2">
      <c r="B2700" s="458">
        <v>5190172006</v>
      </c>
      <c r="C2700" s="465" t="s">
        <v>572</v>
      </c>
      <c r="D2700" s="515">
        <v>0</v>
      </c>
      <c r="E2700" s="513"/>
    </row>
    <row r="2701" spans="2:5" x14ac:dyDescent="0.2">
      <c r="B2701" s="458">
        <v>5190172007</v>
      </c>
      <c r="C2701" s="465" t="s">
        <v>572</v>
      </c>
      <c r="D2701" s="515">
        <v>0</v>
      </c>
      <c r="E2701" s="513"/>
    </row>
    <row r="2702" spans="2:5" x14ac:dyDescent="0.2">
      <c r="B2702" s="458">
        <v>5190172008</v>
      </c>
      <c r="C2702" s="465" t="s">
        <v>572</v>
      </c>
      <c r="D2702" s="515">
        <v>0</v>
      </c>
      <c r="E2702" s="513"/>
    </row>
    <row r="2703" spans="2:5" x14ac:dyDescent="0.2">
      <c r="B2703" s="458">
        <v>5190172009</v>
      </c>
      <c r="C2703" s="465" t="s">
        <v>572</v>
      </c>
      <c r="D2703" s="515">
        <v>0</v>
      </c>
      <c r="E2703" s="513"/>
    </row>
    <row r="2704" spans="2:5" x14ac:dyDescent="0.2">
      <c r="B2704" s="458">
        <v>5190172010</v>
      </c>
      <c r="C2704" s="465" t="s">
        <v>572</v>
      </c>
      <c r="D2704" s="515">
        <v>0</v>
      </c>
      <c r="E2704" s="513"/>
    </row>
    <row r="2705" spans="2:5" x14ac:dyDescent="0.2">
      <c r="B2705" s="458">
        <v>5190172011</v>
      </c>
      <c r="C2705" s="465" t="s">
        <v>572</v>
      </c>
      <c r="D2705" s="515">
        <v>0</v>
      </c>
      <c r="E2705" s="513"/>
    </row>
    <row r="2706" spans="2:5" x14ac:dyDescent="0.2">
      <c r="B2706" s="458">
        <v>5190172012</v>
      </c>
      <c r="C2706" s="465" t="s">
        <v>572</v>
      </c>
      <c r="D2706" s="515">
        <v>0</v>
      </c>
      <c r="E2706" s="513"/>
    </row>
    <row r="2707" spans="2:5" x14ac:dyDescent="0.2">
      <c r="B2707" s="458">
        <v>5190172013</v>
      </c>
      <c r="C2707" s="465" t="s">
        <v>572</v>
      </c>
      <c r="D2707" s="515">
        <v>0</v>
      </c>
      <c r="E2707" s="513"/>
    </row>
    <row r="2708" spans="2:5" x14ac:dyDescent="0.2">
      <c r="B2708" s="458">
        <v>5190172014</v>
      </c>
      <c r="C2708" s="465" t="s">
        <v>572</v>
      </c>
      <c r="D2708" s="515">
        <v>0</v>
      </c>
      <c r="E2708" s="513"/>
    </row>
    <row r="2709" spans="2:5" x14ac:dyDescent="0.2">
      <c r="B2709" s="458">
        <v>5190172015</v>
      </c>
      <c r="C2709" s="465" t="s">
        <v>572</v>
      </c>
      <c r="D2709" s="515">
        <v>0</v>
      </c>
      <c r="E2709" s="513"/>
    </row>
    <row r="2710" spans="2:5" x14ac:dyDescent="0.2">
      <c r="B2710" s="458">
        <v>5190172016</v>
      </c>
      <c r="C2710" s="465" t="s">
        <v>572</v>
      </c>
      <c r="D2710" s="515">
        <v>0</v>
      </c>
      <c r="E2710" s="513"/>
    </row>
    <row r="2711" spans="2:5" x14ac:dyDescent="0.2">
      <c r="B2711" s="458">
        <v>5190172017</v>
      </c>
      <c r="C2711" s="465" t="s">
        <v>572</v>
      </c>
      <c r="D2711" s="515">
        <v>0</v>
      </c>
      <c r="E2711" s="513"/>
    </row>
    <row r="2712" spans="2:5" x14ac:dyDescent="0.2">
      <c r="B2712" s="458">
        <v>5190172018</v>
      </c>
      <c r="C2712" s="465" t="s">
        <v>572</v>
      </c>
      <c r="D2712" s="515">
        <v>0</v>
      </c>
      <c r="E2712" s="513"/>
    </row>
    <row r="2713" spans="2:5" x14ac:dyDescent="0.2">
      <c r="B2713" s="458">
        <v>5190172019</v>
      </c>
      <c r="C2713" s="465" t="s">
        <v>572</v>
      </c>
      <c r="D2713" s="515">
        <v>0</v>
      </c>
      <c r="E2713" s="513"/>
    </row>
    <row r="2714" spans="2:5" x14ac:dyDescent="0.2">
      <c r="B2714" s="458">
        <v>5190172020</v>
      </c>
      <c r="C2714" s="465" t="s">
        <v>572</v>
      </c>
      <c r="D2714" s="515">
        <v>0</v>
      </c>
      <c r="E2714" s="513"/>
    </row>
    <row r="2715" spans="2:5" x14ac:dyDescent="0.2">
      <c r="B2715" s="458">
        <v>5190172021</v>
      </c>
      <c r="C2715" s="465" t="s">
        <v>572</v>
      </c>
      <c r="D2715" s="515">
        <v>0</v>
      </c>
      <c r="E2715" s="513"/>
    </row>
    <row r="2716" spans="2:5" x14ac:dyDescent="0.2">
      <c r="B2716" s="458">
        <v>5190172022</v>
      </c>
      <c r="C2716" s="465" t="s">
        <v>572</v>
      </c>
      <c r="D2716" s="515">
        <v>0</v>
      </c>
      <c r="E2716" s="513"/>
    </row>
    <row r="2717" spans="2:5" x14ac:dyDescent="0.2">
      <c r="B2717" s="458">
        <v>5190172023</v>
      </c>
      <c r="C2717" s="465" t="s">
        <v>572</v>
      </c>
      <c r="D2717" s="515">
        <v>0</v>
      </c>
      <c r="E2717" s="513"/>
    </row>
    <row r="2718" spans="2:5" x14ac:dyDescent="0.2">
      <c r="B2718" s="458">
        <v>5190172024</v>
      </c>
      <c r="C2718" s="465" t="s">
        <v>572</v>
      </c>
      <c r="D2718" s="515">
        <v>0</v>
      </c>
      <c r="E2718" s="513"/>
    </row>
    <row r="2719" spans="2:5" x14ac:dyDescent="0.2">
      <c r="B2719" s="458">
        <v>5190172025</v>
      </c>
      <c r="C2719" s="465" t="s">
        <v>572</v>
      </c>
      <c r="D2719" s="515">
        <v>0</v>
      </c>
      <c r="E2719" s="513"/>
    </row>
    <row r="2720" spans="2:5" x14ac:dyDescent="0.2">
      <c r="B2720" s="458">
        <v>5190172026</v>
      </c>
      <c r="C2720" s="465" t="s">
        <v>572</v>
      </c>
      <c r="D2720" s="515">
        <v>0</v>
      </c>
      <c r="E2720" s="513"/>
    </row>
    <row r="2721" spans="2:5" x14ac:dyDescent="0.2">
      <c r="B2721" s="458">
        <v>5190172027</v>
      </c>
      <c r="C2721" s="465" t="s">
        <v>572</v>
      </c>
      <c r="D2721" s="515">
        <v>0</v>
      </c>
      <c r="E2721" s="513"/>
    </row>
    <row r="2722" spans="2:5" x14ac:dyDescent="0.2">
      <c r="B2722" s="458">
        <v>5190172028</v>
      </c>
      <c r="C2722" s="465" t="s">
        <v>573</v>
      </c>
      <c r="D2722" s="515">
        <v>0</v>
      </c>
      <c r="E2722" s="513"/>
    </row>
    <row r="2723" spans="2:5" x14ac:dyDescent="0.2">
      <c r="B2723" s="458">
        <v>5190172029</v>
      </c>
      <c r="C2723" s="465" t="s">
        <v>573</v>
      </c>
      <c r="D2723" s="515">
        <v>0</v>
      </c>
      <c r="E2723" s="513"/>
    </row>
    <row r="2724" spans="2:5" x14ac:dyDescent="0.2">
      <c r="B2724" s="458">
        <v>5190172030</v>
      </c>
      <c r="C2724" s="465" t="s">
        <v>573</v>
      </c>
      <c r="D2724" s="515">
        <v>0</v>
      </c>
      <c r="E2724" s="513"/>
    </row>
    <row r="2725" spans="2:5" x14ac:dyDescent="0.2">
      <c r="B2725" s="458">
        <v>5190172031</v>
      </c>
      <c r="C2725" s="465" t="s">
        <v>573</v>
      </c>
      <c r="D2725" s="515">
        <v>0</v>
      </c>
      <c r="E2725" s="513"/>
    </row>
    <row r="2726" spans="2:5" x14ac:dyDescent="0.2">
      <c r="B2726" s="458">
        <v>5190172032</v>
      </c>
      <c r="C2726" s="465" t="s">
        <v>573</v>
      </c>
      <c r="D2726" s="515">
        <v>0</v>
      </c>
      <c r="E2726" s="513"/>
    </row>
    <row r="2727" spans="2:5" x14ac:dyDescent="0.2">
      <c r="B2727" s="458">
        <v>5190172033</v>
      </c>
      <c r="C2727" s="465" t="s">
        <v>573</v>
      </c>
      <c r="D2727" s="515">
        <v>0</v>
      </c>
      <c r="E2727" s="513"/>
    </row>
    <row r="2728" spans="2:5" x14ac:dyDescent="0.2">
      <c r="B2728" s="458">
        <v>5190172034</v>
      </c>
      <c r="C2728" s="465" t="s">
        <v>573</v>
      </c>
      <c r="D2728" s="515">
        <v>0</v>
      </c>
      <c r="E2728" s="513"/>
    </row>
    <row r="2729" spans="2:5" x14ac:dyDescent="0.2">
      <c r="B2729" s="458">
        <v>5190172035</v>
      </c>
      <c r="C2729" s="465" t="s">
        <v>573</v>
      </c>
      <c r="D2729" s="515">
        <v>0</v>
      </c>
      <c r="E2729" s="513"/>
    </row>
    <row r="2730" spans="2:5" x14ac:dyDescent="0.2">
      <c r="B2730" s="458">
        <v>5190172036</v>
      </c>
      <c r="C2730" s="465" t="s">
        <v>573</v>
      </c>
      <c r="D2730" s="515">
        <v>0</v>
      </c>
      <c r="E2730" s="513"/>
    </row>
    <row r="2731" spans="2:5" x14ac:dyDescent="0.2">
      <c r="B2731" s="458">
        <v>5190172037</v>
      </c>
      <c r="C2731" s="465" t="s">
        <v>573</v>
      </c>
      <c r="D2731" s="515">
        <v>0</v>
      </c>
      <c r="E2731" s="513"/>
    </row>
    <row r="2732" spans="2:5" x14ac:dyDescent="0.2">
      <c r="B2732" s="458">
        <v>5190172038</v>
      </c>
      <c r="C2732" s="465" t="s">
        <v>572</v>
      </c>
      <c r="D2732" s="515">
        <v>0</v>
      </c>
      <c r="E2732" s="513"/>
    </row>
    <row r="2733" spans="2:5" x14ac:dyDescent="0.2">
      <c r="B2733" s="458">
        <v>5190172039</v>
      </c>
      <c r="C2733" s="465" t="s">
        <v>572</v>
      </c>
      <c r="D2733" s="515">
        <v>0</v>
      </c>
      <c r="E2733" s="513"/>
    </row>
    <row r="2734" spans="2:5" x14ac:dyDescent="0.2">
      <c r="B2734" s="458">
        <v>5190172040</v>
      </c>
      <c r="C2734" s="465" t="s">
        <v>572</v>
      </c>
      <c r="D2734" s="515">
        <v>0</v>
      </c>
      <c r="E2734" s="513"/>
    </row>
    <row r="2735" spans="2:5" x14ac:dyDescent="0.2">
      <c r="B2735" s="458">
        <v>5190172041</v>
      </c>
      <c r="C2735" s="465" t="s">
        <v>572</v>
      </c>
      <c r="D2735" s="515">
        <v>0</v>
      </c>
      <c r="E2735" s="513"/>
    </row>
    <row r="2736" spans="2:5" x14ac:dyDescent="0.2">
      <c r="B2736" s="458">
        <v>5190172042</v>
      </c>
      <c r="C2736" s="465" t="s">
        <v>572</v>
      </c>
      <c r="D2736" s="515">
        <v>0</v>
      </c>
      <c r="E2736" s="513"/>
    </row>
    <row r="2737" spans="2:5" x14ac:dyDescent="0.2">
      <c r="B2737" s="458">
        <v>5190172043</v>
      </c>
      <c r="C2737" s="465" t="s">
        <v>572</v>
      </c>
      <c r="D2737" s="515">
        <v>0</v>
      </c>
      <c r="E2737" s="513"/>
    </row>
    <row r="2738" spans="2:5" x14ac:dyDescent="0.2">
      <c r="B2738" s="458">
        <v>5190172044</v>
      </c>
      <c r="C2738" s="465" t="s">
        <v>572</v>
      </c>
      <c r="D2738" s="515">
        <v>0</v>
      </c>
      <c r="E2738" s="513"/>
    </row>
    <row r="2739" spans="2:5" x14ac:dyDescent="0.2">
      <c r="B2739" s="458">
        <v>5190172045</v>
      </c>
      <c r="C2739" s="465" t="s">
        <v>572</v>
      </c>
      <c r="D2739" s="515">
        <v>0</v>
      </c>
      <c r="E2739" s="513"/>
    </row>
    <row r="2740" spans="2:5" x14ac:dyDescent="0.2">
      <c r="B2740" s="458">
        <v>5190172046</v>
      </c>
      <c r="C2740" s="465" t="s">
        <v>572</v>
      </c>
      <c r="D2740" s="515">
        <v>0</v>
      </c>
      <c r="E2740" s="513"/>
    </row>
    <row r="2741" spans="2:5" x14ac:dyDescent="0.2">
      <c r="B2741" s="458">
        <v>5190172047</v>
      </c>
      <c r="C2741" s="465" t="s">
        <v>572</v>
      </c>
      <c r="D2741" s="515">
        <v>0</v>
      </c>
      <c r="E2741" s="513"/>
    </row>
    <row r="2742" spans="2:5" x14ac:dyDescent="0.2">
      <c r="B2742" s="458">
        <v>5190172048</v>
      </c>
      <c r="C2742" s="465" t="s">
        <v>572</v>
      </c>
      <c r="D2742" s="515">
        <v>0</v>
      </c>
      <c r="E2742" s="513"/>
    </row>
    <row r="2743" spans="2:5" x14ac:dyDescent="0.2">
      <c r="B2743" s="458">
        <v>5190173001</v>
      </c>
      <c r="C2743" s="465" t="s">
        <v>574</v>
      </c>
      <c r="D2743" s="515">
        <v>0</v>
      </c>
      <c r="E2743" s="513"/>
    </row>
    <row r="2744" spans="2:5" x14ac:dyDescent="0.2">
      <c r="B2744" s="458">
        <v>5110174001</v>
      </c>
      <c r="C2744" s="465" t="s">
        <v>575</v>
      </c>
      <c r="D2744" s="515">
        <v>0</v>
      </c>
      <c r="E2744" s="513"/>
    </row>
    <row r="2745" spans="2:5" x14ac:dyDescent="0.2">
      <c r="B2745" s="458">
        <v>5110174002</v>
      </c>
      <c r="C2745" s="465" t="s">
        <v>576</v>
      </c>
      <c r="D2745" s="515">
        <v>0</v>
      </c>
      <c r="E2745" s="513"/>
    </row>
    <row r="2746" spans="2:5" x14ac:dyDescent="0.2">
      <c r="B2746" s="458">
        <v>5210175001</v>
      </c>
      <c r="C2746" s="465" t="s">
        <v>577</v>
      </c>
      <c r="D2746" s="515">
        <v>0</v>
      </c>
      <c r="E2746" s="513"/>
    </row>
    <row r="2747" spans="2:5" x14ac:dyDescent="0.2">
      <c r="B2747" s="458">
        <v>5210175002</v>
      </c>
      <c r="C2747" s="465" t="s">
        <v>577</v>
      </c>
      <c r="D2747" s="515">
        <v>0</v>
      </c>
      <c r="E2747" s="513"/>
    </row>
    <row r="2748" spans="2:5" x14ac:dyDescent="0.2">
      <c r="B2748" s="458">
        <v>5210175003</v>
      </c>
      <c r="C2748" s="465" t="s">
        <v>577</v>
      </c>
      <c r="D2748" s="515">
        <v>0</v>
      </c>
      <c r="E2748" s="513"/>
    </row>
    <row r="2749" spans="2:5" x14ac:dyDescent="0.2">
      <c r="B2749" s="458">
        <v>5210175004</v>
      </c>
      <c r="C2749" s="465" t="s">
        <v>577</v>
      </c>
      <c r="D2749" s="515">
        <v>0</v>
      </c>
      <c r="E2749" s="513"/>
    </row>
    <row r="2750" spans="2:5" x14ac:dyDescent="0.2">
      <c r="B2750" s="458">
        <v>5210175005</v>
      </c>
      <c r="C2750" s="465" t="s">
        <v>577</v>
      </c>
      <c r="D2750" s="515">
        <v>18752</v>
      </c>
      <c r="E2750" s="513"/>
    </row>
    <row r="2751" spans="2:5" x14ac:dyDescent="0.2">
      <c r="B2751" s="458">
        <v>5190176001</v>
      </c>
      <c r="C2751" s="465" t="s">
        <v>578</v>
      </c>
      <c r="D2751" s="515">
        <v>0</v>
      </c>
      <c r="E2751" s="513"/>
    </row>
    <row r="2752" spans="2:5" x14ac:dyDescent="0.2">
      <c r="B2752" s="458">
        <v>5190177001</v>
      </c>
      <c r="C2752" s="465" t="s">
        <v>579</v>
      </c>
      <c r="D2752" s="515">
        <v>0</v>
      </c>
      <c r="E2752" s="513"/>
    </row>
    <row r="2753" spans="2:5" x14ac:dyDescent="0.2">
      <c r="B2753" s="458">
        <v>5190177002</v>
      </c>
      <c r="C2753" s="465" t="s">
        <v>579</v>
      </c>
      <c r="D2753" s="515">
        <v>0</v>
      </c>
      <c r="E2753" s="513"/>
    </row>
    <row r="2754" spans="2:5" x14ac:dyDescent="0.2">
      <c r="B2754" s="458">
        <v>5110181001</v>
      </c>
      <c r="C2754" s="465" t="s">
        <v>580</v>
      </c>
      <c r="D2754" s="515">
        <v>0</v>
      </c>
      <c r="E2754" s="513"/>
    </row>
    <row r="2755" spans="2:5" x14ac:dyDescent="0.2">
      <c r="B2755" s="458">
        <v>5110181002</v>
      </c>
      <c r="C2755" s="465" t="s">
        <v>580</v>
      </c>
      <c r="D2755" s="515">
        <v>0</v>
      </c>
      <c r="E2755" s="513"/>
    </row>
    <row r="2756" spans="2:5" x14ac:dyDescent="0.2">
      <c r="B2756" s="458">
        <v>5110181003</v>
      </c>
      <c r="C2756" s="465" t="s">
        <v>580</v>
      </c>
      <c r="D2756" s="515">
        <v>0</v>
      </c>
      <c r="E2756" s="513"/>
    </row>
    <row r="2757" spans="2:5" x14ac:dyDescent="0.2">
      <c r="B2757" s="458">
        <v>5110181004</v>
      </c>
      <c r="C2757" s="465" t="s">
        <v>580</v>
      </c>
      <c r="D2757" s="515">
        <v>0</v>
      </c>
      <c r="E2757" s="513"/>
    </row>
    <row r="2758" spans="2:5" x14ac:dyDescent="0.2">
      <c r="B2758" s="458">
        <v>5110181005</v>
      </c>
      <c r="C2758" s="465" t="s">
        <v>580</v>
      </c>
      <c r="D2758" s="515">
        <v>0</v>
      </c>
      <c r="E2758" s="513"/>
    </row>
    <row r="2759" spans="2:5" x14ac:dyDescent="0.2">
      <c r="B2759" s="458">
        <v>5110181006</v>
      </c>
      <c r="C2759" s="465" t="s">
        <v>580</v>
      </c>
      <c r="D2759" s="515">
        <v>0</v>
      </c>
      <c r="E2759" s="513"/>
    </row>
    <row r="2760" spans="2:5" x14ac:dyDescent="0.2">
      <c r="B2760" s="458">
        <v>5110181007</v>
      </c>
      <c r="C2760" s="465" t="s">
        <v>580</v>
      </c>
      <c r="D2760" s="515">
        <v>0</v>
      </c>
      <c r="E2760" s="513"/>
    </row>
    <row r="2761" spans="2:5" x14ac:dyDescent="0.2">
      <c r="B2761" s="458">
        <v>5110181008</v>
      </c>
      <c r="C2761" s="465" t="s">
        <v>580</v>
      </c>
      <c r="D2761" s="515">
        <v>0</v>
      </c>
      <c r="E2761" s="513"/>
    </row>
    <row r="2762" spans="2:5" x14ac:dyDescent="0.2">
      <c r="B2762" s="458">
        <v>5110181009</v>
      </c>
      <c r="C2762" s="465" t="s">
        <v>580</v>
      </c>
      <c r="D2762" s="515">
        <v>0</v>
      </c>
      <c r="E2762" s="513"/>
    </row>
    <row r="2763" spans="2:5" x14ac:dyDescent="0.2">
      <c r="B2763" s="458">
        <v>5110181010</v>
      </c>
      <c r="C2763" s="465" t="s">
        <v>580</v>
      </c>
      <c r="D2763" s="515">
        <v>0</v>
      </c>
      <c r="E2763" s="513"/>
    </row>
    <row r="2764" spans="2:5" x14ac:dyDescent="0.2">
      <c r="B2764" s="458">
        <v>5110181011</v>
      </c>
      <c r="C2764" s="465" t="s">
        <v>580</v>
      </c>
      <c r="D2764" s="515">
        <v>0</v>
      </c>
      <c r="E2764" s="513"/>
    </row>
    <row r="2765" spans="2:5" x14ac:dyDescent="0.2">
      <c r="B2765" s="458">
        <v>5110181012</v>
      </c>
      <c r="C2765" s="465" t="s">
        <v>580</v>
      </c>
      <c r="D2765" s="515">
        <v>0</v>
      </c>
      <c r="E2765" s="513"/>
    </row>
    <row r="2766" spans="2:5" x14ac:dyDescent="0.2">
      <c r="B2766" s="458">
        <v>5110181013</v>
      </c>
      <c r="C2766" s="465" t="s">
        <v>580</v>
      </c>
      <c r="D2766" s="515">
        <v>0</v>
      </c>
      <c r="E2766" s="513"/>
    </row>
    <row r="2767" spans="2:5" x14ac:dyDescent="0.2">
      <c r="B2767" s="458">
        <v>5110181014</v>
      </c>
      <c r="C2767" s="465" t="s">
        <v>580</v>
      </c>
      <c r="D2767" s="515">
        <v>0</v>
      </c>
      <c r="E2767" s="513"/>
    </row>
    <row r="2768" spans="2:5" x14ac:dyDescent="0.2">
      <c r="B2768" s="458">
        <v>5110181015</v>
      </c>
      <c r="C2768" s="465" t="s">
        <v>580</v>
      </c>
      <c r="D2768" s="515">
        <v>0</v>
      </c>
      <c r="E2768" s="513"/>
    </row>
    <row r="2769" spans="2:5" x14ac:dyDescent="0.2">
      <c r="B2769" s="458">
        <v>5110181016</v>
      </c>
      <c r="C2769" s="465" t="s">
        <v>580</v>
      </c>
      <c r="D2769" s="515">
        <v>0</v>
      </c>
      <c r="E2769" s="513"/>
    </row>
    <row r="2770" spans="2:5" x14ac:dyDescent="0.2">
      <c r="B2770" s="458">
        <v>5110182001</v>
      </c>
      <c r="C2770" s="465" t="s">
        <v>581</v>
      </c>
      <c r="D2770" s="515">
        <v>0</v>
      </c>
      <c r="E2770" s="513"/>
    </row>
    <row r="2771" spans="2:5" x14ac:dyDescent="0.2">
      <c r="B2771" s="458">
        <v>5110182002</v>
      </c>
      <c r="C2771" s="465" t="s">
        <v>581</v>
      </c>
      <c r="D2771" s="515">
        <v>0</v>
      </c>
      <c r="E2771" s="513"/>
    </row>
    <row r="2772" spans="2:5" x14ac:dyDescent="0.2">
      <c r="B2772" s="458">
        <v>5110182003</v>
      </c>
      <c r="C2772" s="465" t="s">
        <v>581</v>
      </c>
      <c r="D2772" s="515">
        <v>0</v>
      </c>
      <c r="E2772" s="513"/>
    </row>
    <row r="2773" spans="2:5" x14ac:dyDescent="0.2">
      <c r="B2773" s="458">
        <v>5110182004</v>
      </c>
      <c r="C2773" s="465" t="s">
        <v>581</v>
      </c>
      <c r="D2773" s="515">
        <v>0</v>
      </c>
      <c r="E2773" s="513"/>
    </row>
    <row r="2774" spans="2:5" x14ac:dyDescent="0.2">
      <c r="B2774" s="458">
        <v>5110182005</v>
      </c>
      <c r="C2774" s="465" t="s">
        <v>581</v>
      </c>
      <c r="D2774" s="515">
        <v>0</v>
      </c>
      <c r="E2774" s="513"/>
    </row>
    <row r="2775" spans="2:5" x14ac:dyDescent="0.2">
      <c r="B2775" s="458">
        <v>5110182006</v>
      </c>
      <c r="C2775" s="465" t="s">
        <v>581</v>
      </c>
      <c r="D2775" s="515">
        <v>0</v>
      </c>
      <c r="E2775" s="513"/>
    </row>
    <row r="2776" spans="2:5" x14ac:dyDescent="0.2">
      <c r="B2776" s="458">
        <v>5110182007</v>
      </c>
      <c r="C2776" s="465" t="s">
        <v>581</v>
      </c>
      <c r="D2776" s="515">
        <v>4766</v>
      </c>
      <c r="E2776" s="513"/>
    </row>
    <row r="2777" spans="2:5" x14ac:dyDescent="0.2">
      <c r="B2777" s="458">
        <v>5110182008</v>
      </c>
      <c r="C2777" s="465" t="s">
        <v>581</v>
      </c>
      <c r="D2777" s="515">
        <v>4766</v>
      </c>
      <c r="E2777" s="513"/>
    </row>
    <row r="2778" spans="2:5" x14ac:dyDescent="0.2">
      <c r="B2778" s="458">
        <v>5110182009</v>
      </c>
      <c r="C2778" s="465" t="s">
        <v>581</v>
      </c>
      <c r="D2778" s="515">
        <v>4766</v>
      </c>
      <c r="E2778" s="513"/>
    </row>
    <row r="2779" spans="2:5" x14ac:dyDescent="0.2">
      <c r="B2779" s="458">
        <v>5110182010</v>
      </c>
      <c r="C2779" s="465" t="s">
        <v>581</v>
      </c>
      <c r="D2779" s="515">
        <v>4766</v>
      </c>
      <c r="E2779" s="513"/>
    </row>
    <row r="2780" spans="2:5" x14ac:dyDescent="0.2">
      <c r="B2780" s="458">
        <v>5110182011</v>
      </c>
      <c r="C2780" s="465" t="s">
        <v>581</v>
      </c>
      <c r="D2780" s="515">
        <v>4766</v>
      </c>
      <c r="E2780" s="513"/>
    </row>
    <row r="2781" spans="2:5" x14ac:dyDescent="0.2">
      <c r="B2781" s="458">
        <v>5110182012</v>
      </c>
      <c r="C2781" s="465" t="s">
        <v>581</v>
      </c>
      <c r="D2781" s="515">
        <v>4766</v>
      </c>
      <c r="E2781" s="513"/>
    </row>
    <row r="2782" spans="2:5" x14ac:dyDescent="0.2">
      <c r="B2782" s="458">
        <v>5110182013</v>
      </c>
      <c r="C2782" s="465" t="s">
        <v>581</v>
      </c>
      <c r="D2782" s="515">
        <v>4766</v>
      </c>
      <c r="E2782" s="513"/>
    </row>
    <row r="2783" spans="2:5" x14ac:dyDescent="0.2">
      <c r="B2783" s="458">
        <v>5110182014</v>
      </c>
      <c r="C2783" s="465" t="s">
        <v>581</v>
      </c>
      <c r="D2783" s="515">
        <v>4766</v>
      </c>
      <c r="E2783" s="513"/>
    </row>
    <row r="2784" spans="2:5" x14ac:dyDescent="0.2">
      <c r="B2784" s="458">
        <v>5110182015</v>
      </c>
      <c r="C2784" s="465" t="s">
        <v>581</v>
      </c>
      <c r="D2784" s="515">
        <v>4766</v>
      </c>
      <c r="E2784" s="513"/>
    </row>
    <row r="2785" spans="2:5" x14ac:dyDescent="0.2">
      <c r="B2785" s="458">
        <v>5110182016</v>
      </c>
      <c r="C2785" s="465" t="s">
        <v>581</v>
      </c>
      <c r="D2785" s="515">
        <v>4766</v>
      </c>
      <c r="E2785" s="513"/>
    </row>
    <row r="2786" spans="2:5" x14ac:dyDescent="0.2">
      <c r="B2786" s="458">
        <v>5190191001</v>
      </c>
      <c r="C2786" s="465" t="s">
        <v>582</v>
      </c>
      <c r="D2786" s="515">
        <v>0</v>
      </c>
      <c r="E2786" s="513"/>
    </row>
    <row r="2787" spans="2:5" x14ac:dyDescent="0.2">
      <c r="B2787" s="458">
        <v>5190191002</v>
      </c>
      <c r="C2787" s="465" t="s">
        <v>582</v>
      </c>
      <c r="D2787" s="515">
        <v>0</v>
      </c>
      <c r="E2787" s="513"/>
    </row>
    <row r="2788" spans="2:5" x14ac:dyDescent="0.2">
      <c r="B2788" s="458">
        <v>5190191003</v>
      </c>
      <c r="C2788" s="465" t="s">
        <v>582</v>
      </c>
      <c r="D2788" s="515">
        <v>0</v>
      </c>
      <c r="E2788" s="513"/>
    </row>
    <row r="2789" spans="2:5" x14ac:dyDescent="0.2">
      <c r="B2789" s="458">
        <v>5190192001</v>
      </c>
      <c r="C2789" s="465" t="s">
        <v>583</v>
      </c>
      <c r="D2789" s="515">
        <v>0</v>
      </c>
      <c r="E2789" s="513"/>
    </row>
    <row r="2790" spans="2:5" x14ac:dyDescent="0.2">
      <c r="B2790" s="458">
        <v>5190192002</v>
      </c>
      <c r="C2790" s="465" t="s">
        <v>584</v>
      </c>
      <c r="D2790" s="515">
        <v>0</v>
      </c>
      <c r="E2790" s="513"/>
    </row>
    <row r="2791" spans="2:5" x14ac:dyDescent="0.2">
      <c r="B2791" s="458">
        <v>5190192003</v>
      </c>
      <c r="C2791" s="465" t="s">
        <v>584</v>
      </c>
      <c r="D2791" s="515">
        <v>0</v>
      </c>
      <c r="E2791" s="513"/>
    </row>
    <row r="2792" spans="2:5" x14ac:dyDescent="0.2">
      <c r="B2792" s="458">
        <v>5190192004</v>
      </c>
      <c r="C2792" s="465" t="s">
        <v>584</v>
      </c>
      <c r="D2792" s="515">
        <v>0</v>
      </c>
      <c r="E2792" s="513"/>
    </row>
    <row r="2793" spans="2:5" x14ac:dyDescent="0.2">
      <c r="B2793" s="458">
        <v>5190192005</v>
      </c>
      <c r="C2793" s="465" t="s">
        <v>584</v>
      </c>
      <c r="D2793" s="515">
        <v>0</v>
      </c>
      <c r="E2793" s="513"/>
    </row>
    <row r="2794" spans="2:5" x14ac:dyDescent="0.2">
      <c r="B2794" s="458">
        <v>5190192006</v>
      </c>
      <c r="C2794" s="465" t="s">
        <v>584</v>
      </c>
      <c r="D2794" s="515">
        <v>0</v>
      </c>
      <c r="E2794" s="513"/>
    </row>
    <row r="2795" spans="2:5" x14ac:dyDescent="0.2">
      <c r="B2795" s="458">
        <v>5190192001</v>
      </c>
      <c r="C2795" s="465" t="s">
        <v>585</v>
      </c>
      <c r="D2795" s="515">
        <v>0</v>
      </c>
      <c r="E2795" s="513"/>
    </row>
    <row r="2796" spans="2:5" x14ac:dyDescent="0.2">
      <c r="B2796" s="458">
        <v>5190192002</v>
      </c>
      <c r="C2796" s="465" t="s">
        <v>585</v>
      </c>
      <c r="D2796" s="515">
        <v>0</v>
      </c>
      <c r="E2796" s="513"/>
    </row>
    <row r="2797" spans="2:5" x14ac:dyDescent="0.2">
      <c r="B2797" s="458">
        <v>5190192003</v>
      </c>
      <c r="C2797" s="465" t="s">
        <v>585</v>
      </c>
      <c r="D2797" s="515">
        <v>0</v>
      </c>
      <c r="E2797" s="513"/>
    </row>
    <row r="2798" spans="2:5" x14ac:dyDescent="0.2">
      <c r="B2798" s="458">
        <v>5190192004</v>
      </c>
      <c r="C2798" s="465" t="s">
        <v>585</v>
      </c>
      <c r="D2798" s="515">
        <v>0</v>
      </c>
      <c r="E2798" s="513"/>
    </row>
    <row r="2799" spans="2:5" x14ac:dyDescent="0.2">
      <c r="B2799" s="458">
        <v>5190192005</v>
      </c>
      <c r="C2799" s="465" t="s">
        <v>585</v>
      </c>
      <c r="D2799" s="515">
        <v>0</v>
      </c>
      <c r="E2799" s="513"/>
    </row>
    <row r="2800" spans="2:5" x14ac:dyDescent="0.2">
      <c r="B2800" s="458">
        <v>5190192006</v>
      </c>
      <c r="C2800" s="465" t="s">
        <v>585</v>
      </c>
      <c r="D2800" s="515">
        <v>0</v>
      </c>
      <c r="E2800" s="513"/>
    </row>
    <row r="2801" spans="2:5" x14ac:dyDescent="0.2">
      <c r="B2801" s="458">
        <v>5190195001</v>
      </c>
      <c r="C2801" s="465" t="s">
        <v>586</v>
      </c>
      <c r="D2801" s="515">
        <v>0</v>
      </c>
      <c r="E2801" s="513"/>
    </row>
    <row r="2802" spans="2:5" x14ac:dyDescent="0.2">
      <c r="B2802" s="458">
        <v>5190195002</v>
      </c>
      <c r="C2802" s="465" t="s">
        <v>586</v>
      </c>
      <c r="D2802" s="515">
        <v>0</v>
      </c>
      <c r="E2802" s="513"/>
    </row>
    <row r="2803" spans="2:5" x14ac:dyDescent="0.2">
      <c r="B2803" s="458">
        <v>5150200001</v>
      </c>
      <c r="C2803" s="465" t="s">
        <v>587</v>
      </c>
      <c r="D2803" s="515">
        <v>0</v>
      </c>
      <c r="E2803" s="513"/>
    </row>
    <row r="2804" spans="2:5" x14ac:dyDescent="0.2">
      <c r="B2804" s="458">
        <v>5150200002</v>
      </c>
      <c r="C2804" s="465" t="s">
        <v>587</v>
      </c>
      <c r="D2804" s="515">
        <v>0</v>
      </c>
      <c r="E2804" s="513"/>
    </row>
    <row r="2805" spans="2:5" x14ac:dyDescent="0.2">
      <c r="B2805" s="458">
        <v>5150200003</v>
      </c>
      <c r="C2805" s="465" t="s">
        <v>587</v>
      </c>
      <c r="D2805" s="515">
        <v>0</v>
      </c>
      <c r="E2805" s="513"/>
    </row>
    <row r="2806" spans="2:5" x14ac:dyDescent="0.2">
      <c r="B2806" s="458">
        <v>5150200004</v>
      </c>
      <c r="C2806" s="465" t="s">
        <v>587</v>
      </c>
      <c r="D2806" s="515">
        <v>0</v>
      </c>
      <c r="E2806" s="513"/>
    </row>
    <row r="2807" spans="2:5" x14ac:dyDescent="0.2">
      <c r="B2807" s="458">
        <v>5150201001</v>
      </c>
      <c r="C2807" s="465" t="s">
        <v>588</v>
      </c>
      <c r="D2807" s="515">
        <v>0</v>
      </c>
      <c r="E2807" s="513"/>
    </row>
    <row r="2808" spans="2:5" x14ac:dyDescent="0.2">
      <c r="B2808" s="458">
        <v>5150201002</v>
      </c>
      <c r="C2808" s="465" t="s">
        <v>588</v>
      </c>
      <c r="D2808" s="515">
        <v>0</v>
      </c>
      <c r="E2808" s="513"/>
    </row>
    <row r="2809" spans="2:5" x14ac:dyDescent="0.2">
      <c r="B2809" s="458">
        <v>5150201003</v>
      </c>
      <c r="C2809" s="465" t="s">
        <v>588</v>
      </c>
      <c r="D2809" s="515">
        <v>0</v>
      </c>
      <c r="E2809" s="513"/>
    </row>
    <row r="2810" spans="2:5" x14ac:dyDescent="0.2">
      <c r="B2810" s="458">
        <v>5150201004</v>
      </c>
      <c r="C2810" s="465" t="s">
        <v>588</v>
      </c>
      <c r="D2810" s="515">
        <v>0</v>
      </c>
      <c r="E2810" s="513"/>
    </row>
    <row r="2811" spans="2:5" x14ac:dyDescent="0.2">
      <c r="B2811" s="458">
        <v>5150201005</v>
      </c>
      <c r="C2811" s="465" t="s">
        <v>588</v>
      </c>
      <c r="D2811" s="515">
        <v>0</v>
      </c>
      <c r="E2811" s="513"/>
    </row>
    <row r="2812" spans="2:5" x14ac:dyDescent="0.2">
      <c r="B2812" s="458">
        <v>5150201006</v>
      </c>
      <c r="C2812" s="465" t="s">
        <v>588</v>
      </c>
      <c r="D2812" s="515">
        <v>0</v>
      </c>
      <c r="E2812" s="513"/>
    </row>
    <row r="2813" spans="2:5" x14ac:dyDescent="0.2">
      <c r="B2813" s="458">
        <v>5150201007</v>
      </c>
      <c r="C2813" s="465" t="s">
        <v>588</v>
      </c>
      <c r="D2813" s="515">
        <v>0</v>
      </c>
      <c r="E2813" s="513"/>
    </row>
    <row r="2814" spans="2:5" x14ac:dyDescent="0.2">
      <c r="B2814" s="458">
        <v>5150201008</v>
      </c>
      <c r="C2814" s="465" t="s">
        <v>588</v>
      </c>
      <c r="D2814" s="515">
        <v>0</v>
      </c>
      <c r="E2814" s="513"/>
    </row>
    <row r="2815" spans="2:5" x14ac:dyDescent="0.2">
      <c r="B2815" s="458">
        <v>5150201009</v>
      </c>
      <c r="C2815" s="465" t="s">
        <v>588</v>
      </c>
      <c r="D2815" s="515">
        <v>0</v>
      </c>
      <c r="E2815" s="513"/>
    </row>
    <row r="2816" spans="2:5" x14ac:dyDescent="0.2">
      <c r="B2816" s="458">
        <v>5150201010</v>
      </c>
      <c r="C2816" s="465" t="s">
        <v>588</v>
      </c>
      <c r="D2816" s="515">
        <v>0</v>
      </c>
      <c r="E2816" s="513"/>
    </row>
    <row r="2817" spans="2:5" x14ac:dyDescent="0.2">
      <c r="B2817" s="458">
        <v>5150201011</v>
      </c>
      <c r="C2817" s="465" t="s">
        <v>588</v>
      </c>
      <c r="D2817" s="515">
        <v>0</v>
      </c>
      <c r="E2817" s="513"/>
    </row>
    <row r="2818" spans="2:5" x14ac:dyDescent="0.2">
      <c r="B2818" s="458">
        <v>5150201012</v>
      </c>
      <c r="C2818" s="465" t="s">
        <v>588</v>
      </c>
      <c r="D2818" s="515">
        <v>0</v>
      </c>
      <c r="E2818" s="513"/>
    </row>
    <row r="2819" spans="2:5" x14ac:dyDescent="0.2">
      <c r="B2819" s="458">
        <v>5150201013</v>
      </c>
      <c r="C2819" s="465" t="s">
        <v>588</v>
      </c>
      <c r="D2819" s="515">
        <v>0</v>
      </c>
      <c r="E2819" s="513"/>
    </row>
    <row r="2820" spans="2:5" x14ac:dyDescent="0.2">
      <c r="B2820" s="458">
        <v>5150201014</v>
      </c>
      <c r="C2820" s="465" t="s">
        <v>588</v>
      </c>
      <c r="D2820" s="515">
        <v>0</v>
      </c>
      <c r="E2820" s="513"/>
    </row>
    <row r="2821" spans="2:5" x14ac:dyDescent="0.2">
      <c r="B2821" s="458">
        <v>5150201015</v>
      </c>
      <c r="C2821" s="465" t="s">
        <v>588</v>
      </c>
      <c r="D2821" s="515">
        <v>0</v>
      </c>
      <c r="E2821" s="513"/>
    </row>
    <row r="2822" spans="2:5" x14ac:dyDescent="0.2">
      <c r="B2822" s="458">
        <v>5150201016</v>
      </c>
      <c r="C2822" s="465" t="s">
        <v>588</v>
      </c>
      <c r="D2822" s="515">
        <v>0</v>
      </c>
      <c r="E2822" s="513"/>
    </row>
    <row r="2823" spans="2:5" x14ac:dyDescent="0.2">
      <c r="B2823" s="458">
        <v>5150201017</v>
      </c>
      <c r="C2823" s="465" t="s">
        <v>588</v>
      </c>
      <c r="D2823" s="515">
        <v>0</v>
      </c>
      <c r="E2823" s="513"/>
    </row>
    <row r="2824" spans="2:5" x14ac:dyDescent="0.2">
      <c r="B2824" s="458">
        <v>5150201018</v>
      </c>
      <c r="C2824" s="465" t="s">
        <v>588</v>
      </c>
      <c r="D2824" s="515">
        <v>0</v>
      </c>
      <c r="E2824" s="513"/>
    </row>
    <row r="2825" spans="2:5" x14ac:dyDescent="0.2">
      <c r="B2825" s="458">
        <v>5150201019</v>
      </c>
      <c r="C2825" s="465" t="s">
        <v>588</v>
      </c>
      <c r="D2825" s="515">
        <v>0</v>
      </c>
      <c r="E2825" s="513"/>
    </row>
    <row r="2826" spans="2:5" x14ac:dyDescent="0.2">
      <c r="B2826" s="458">
        <v>5150201020</v>
      </c>
      <c r="C2826" s="465" t="s">
        <v>588</v>
      </c>
      <c r="D2826" s="515">
        <v>0</v>
      </c>
      <c r="E2826" s="513"/>
    </row>
    <row r="2827" spans="2:5" x14ac:dyDescent="0.2">
      <c r="B2827" s="456">
        <v>5150202001</v>
      </c>
      <c r="C2827" s="466" t="s">
        <v>589</v>
      </c>
      <c r="D2827" s="517">
        <v>24763.17</v>
      </c>
      <c r="E2827" s="513"/>
    </row>
    <row r="2828" spans="2:5" x14ac:dyDescent="0.2">
      <c r="B2828" s="456">
        <v>5150202002</v>
      </c>
      <c r="C2828" s="466" t="s">
        <v>589</v>
      </c>
      <c r="D2828" s="517">
        <v>24763.17</v>
      </c>
      <c r="E2828" s="513"/>
    </row>
    <row r="2829" spans="2:5" x14ac:dyDescent="0.2">
      <c r="B2829" s="456">
        <v>5150202003</v>
      </c>
      <c r="C2829" s="466" t="s">
        <v>589</v>
      </c>
      <c r="D2829" s="517">
        <v>24763.17</v>
      </c>
      <c r="E2829" s="513"/>
    </row>
    <row r="2830" spans="2:5" x14ac:dyDescent="0.2">
      <c r="B2830" s="458">
        <v>5150202004</v>
      </c>
      <c r="C2830" s="465" t="s">
        <v>590</v>
      </c>
      <c r="D2830" s="515">
        <v>0</v>
      </c>
      <c r="E2830" s="513"/>
    </row>
    <row r="2831" spans="2:5" x14ac:dyDescent="0.2">
      <c r="B2831" s="458">
        <v>5150202005</v>
      </c>
      <c r="C2831" s="465" t="s">
        <v>589</v>
      </c>
      <c r="D2831" s="515">
        <v>0</v>
      </c>
      <c r="E2831" s="513"/>
    </row>
    <row r="2832" spans="2:5" x14ac:dyDescent="0.2">
      <c r="B2832" s="458">
        <v>5150202006</v>
      </c>
      <c r="C2832" s="465" t="s">
        <v>589</v>
      </c>
      <c r="D2832" s="515">
        <v>0</v>
      </c>
      <c r="E2832" s="513"/>
    </row>
    <row r="2833" spans="2:5" x14ac:dyDescent="0.2">
      <c r="B2833" s="458">
        <v>5150202007</v>
      </c>
      <c r="C2833" s="465" t="s">
        <v>591</v>
      </c>
      <c r="D2833" s="515">
        <v>0</v>
      </c>
      <c r="E2833" s="513"/>
    </row>
    <row r="2834" spans="2:5" x14ac:dyDescent="0.2">
      <c r="B2834" s="458">
        <v>5150203001</v>
      </c>
      <c r="C2834" s="465" t="s">
        <v>592</v>
      </c>
      <c r="D2834" s="515">
        <v>0</v>
      </c>
      <c r="E2834" s="513"/>
    </row>
    <row r="2835" spans="2:5" x14ac:dyDescent="0.2">
      <c r="B2835" s="458">
        <v>5150203002</v>
      </c>
      <c r="C2835" s="465" t="s">
        <v>592</v>
      </c>
      <c r="D2835" s="515">
        <v>1379.32</v>
      </c>
      <c r="E2835" s="513"/>
    </row>
    <row r="2836" spans="2:5" x14ac:dyDescent="0.2">
      <c r="B2836" s="458">
        <v>5660204001</v>
      </c>
      <c r="C2836" s="465" t="s">
        <v>593</v>
      </c>
      <c r="D2836" s="515">
        <v>1336.21</v>
      </c>
      <c r="E2836" s="513"/>
    </row>
    <row r="2837" spans="2:5" x14ac:dyDescent="0.2">
      <c r="B2837" s="458">
        <v>5660204002</v>
      </c>
      <c r="C2837" s="465" t="s">
        <v>593</v>
      </c>
      <c r="D2837" s="515">
        <v>1336.21</v>
      </c>
      <c r="E2837" s="513"/>
    </row>
    <row r="2838" spans="2:5" x14ac:dyDescent="0.2">
      <c r="B2838" s="458">
        <v>5660204003</v>
      </c>
      <c r="C2838" s="465" t="s">
        <v>593</v>
      </c>
      <c r="D2838" s="515">
        <v>1336.21</v>
      </c>
      <c r="E2838" s="513"/>
    </row>
    <row r="2839" spans="2:5" x14ac:dyDescent="0.2">
      <c r="B2839" s="458">
        <v>5660204004</v>
      </c>
      <c r="C2839" s="465" t="s">
        <v>593</v>
      </c>
      <c r="D2839" s="515">
        <v>0</v>
      </c>
      <c r="E2839" s="513"/>
    </row>
    <row r="2840" spans="2:5" x14ac:dyDescent="0.2">
      <c r="B2840" s="458">
        <v>5660204005</v>
      </c>
      <c r="C2840" s="465" t="s">
        <v>593</v>
      </c>
      <c r="D2840" s="515">
        <v>0</v>
      </c>
      <c r="E2840" s="513"/>
    </row>
    <row r="2841" spans="2:5" x14ac:dyDescent="0.2">
      <c r="B2841" s="458">
        <v>5660204006</v>
      </c>
      <c r="C2841" s="465" t="s">
        <v>593</v>
      </c>
      <c r="D2841" s="515">
        <v>0</v>
      </c>
      <c r="E2841" s="513"/>
    </row>
    <row r="2842" spans="2:5" x14ac:dyDescent="0.2">
      <c r="B2842" s="458">
        <v>5150205001</v>
      </c>
      <c r="C2842" s="465" t="s">
        <v>594</v>
      </c>
      <c r="D2842" s="515">
        <v>0</v>
      </c>
      <c r="E2842" s="513"/>
    </row>
    <row r="2843" spans="2:5" x14ac:dyDescent="0.2">
      <c r="B2843" s="458">
        <v>5150205002</v>
      </c>
      <c r="C2843" s="465" t="s">
        <v>594</v>
      </c>
      <c r="D2843" s="515">
        <v>0</v>
      </c>
      <c r="E2843" s="513"/>
    </row>
    <row r="2844" spans="2:5" x14ac:dyDescent="0.2">
      <c r="B2844" s="458">
        <v>5150205003</v>
      </c>
      <c r="C2844" s="465" t="s">
        <v>594</v>
      </c>
      <c r="D2844" s="515">
        <v>0</v>
      </c>
      <c r="E2844" s="513"/>
    </row>
    <row r="2845" spans="2:5" x14ac:dyDescent="0.2">
      <c r="B2845" s="458">
        <v>5150205004</v>
      </c>
      <c r="C2845" s="465" t="s">
        <v>594</v>
      </c>
      <c r="D2845" s="515">
        <v>0</v>
      </c>
      <c r="E2845" s="513"/>
    </row>
    <row r="2846" spans="2:5" x14ac:dyDescent="0.2">
      <c r="B2846" s="458">
        <v>5150205005</v>
      </c>
      <c r="C2846" s="465" t="s">
        <v>594</v>
      </c>
      <c r="D2846" s="515">
        <v>0</v>
      </c>
      <c r="E2846" s="513"/>
    </row>
    <row r="2847" spans="2:5" x14ac:dyDescent="0.2">
      <c r="B2847" s="458">
        <v>5150205006</v>
      </c>
      <c r="C2847" s="465" t="s">
        <v>594</v>
      </c>
      <c r="D2847" s="515">
        <v>0</v>
      </c>
      <c r="E2847" s="513"/>
    </row>
    <row r="2848" spans="2:5" x14ac:dyDescent="0.2">
      <c r="B2848" s="458">
        <v>5150206001</v>
      </c>
      <c r="C2848" s="465" t="s">
        <v>595</v>
      </c>
      <c r="D2848" s="515">
        <v>0</v>
      </c>
      <c r="E2848" s="513"/>
    </row>
    <row r="2849" spans="2:5" x14ac:dyDescent="0.2">
      <c r="B2849" s="458">
        <v>5150207001</v>
      </c>
      <c r="C2849" s="465" t="s">
        <v>596</v>
      </c>
      <c r="D2849" s="515">
        <v>0</v>
      </c>
      <c r="E2849" s="513"/>
    </row>
    <row r="2850" spans="2:5" x14ac:dyDescent="0.2">
      <c r="B2850" s="458">
        <v>5150207002</v>
      </c>
      <c r="C2850" s="465" t="s">
        <v>596</v>
      </c>
      <c r="D2850" s="515">
        <v>0</v>
      </c>
      <c r="E2850" s="513"/>
    </row>
    <row r="2851" spans="2:5" x14ac:dyDescent="0.2">
      <c r="B2851" s="458">
        <v>5150207003</v>
      </c>
      <c r="C2851" s="465" t="s">
        <v>596</v>
      </c>
      <c r="D2851" s="515">
        <v>0</v>
      </c>
      <c r="E2851" s="513"/>
    </row>
    <row r="2852" spans="2:5" x14ac:dyDescent="0.2">
      <c r="B2852" s="458">
        <v>5150207004</v>
      </c>
      <c r="C2852" s="465" t="s">
        <v>596</v>
      </c>
      <c r="D2852" s="515">
        <v>0</v>
      </c>
      <c r="E2852" s="513"/>
    </row>
    <row r="2853" spans="2:5" x14ac:dyDescent="0.2">
      <c r="B2853" s="458">
        <v>5150209001</v>
      </c>
      <c r="C2853" s="465" t="s">
        <v>597</v>
      </c>
      <c r="D2853" s="515">
        <v>0</v>
      </c>
      <c r="E2853" s="513"/>
    </row>
    <row r="2854" spans="2:5" x14ac:dyDescent="0.2">
      <c r="B2854" s="458">
        <v>5150209002</v>
      </c>
      <c r="C2854" s="465" t="s">
        <v>597</v>
      </c>
      <c r="D2854" s="515">
        <v>0</v>
      </c>
      <c r="E2854" s="513"/>
    </row>
    <row r="2855" spans="2:5" x14ac:dyDescent="0.2">
      <c r="B2855" s="458">
        <v>5150209003</v>
      </c>
      <c r="C2855" s="465" t="s">
        <v>597</v>
      </c>
      <c r="D2855" s="515">
        <v>406.02</v>
      </c>
      <c r="E2855" s="513"/>
    </row>
    <row r="2856" spans="2:5" x14ac:dyDescent="0.2">
      <c r="B2856" s="458">
        <v>5150209004</v>
      </c>
      <c r="C2856" s="465" t="s">
        <v>597</v>
      </c>
      <c r="D2856" s="515">
        <v>406.02</v>
      </c>
      <c r="E2856" s="513"/>
    </row>
    <row r="2857" spans="2:5" x14ac:dyDescent="0.2">
      <c r="B2857" s="458">
        <v>5150209005</v>
      </c>
      <c r="C2857" s="465" t="s">
        <v>597</v>
      </c>
      <c r="D2857" s="515">
        <v>406.02</v>
      </c>
      <c r="E2857" s="513"/>
    </row>
    <row r="2858" spans="2:5" x14ac:dyDescent="0.2">
      <c r="B2858" s="458">
        <v>5150209006</v>
      </c>
      <c r="C2858" s="465" t="s">
        <v>597</v>
      </c>
      <c r="D2858" s="515">
        <v>406.02</v>
      </c>
      <c r="E2858" s="513"/>
    </row>
    <row r="2859" spans="2:5" x14ac:dyDescent="0.2">
      <c r="B2859" s="458">
        <v>5150209007</v>
      </c>
      <c r="C2859" s="465" t="s">
        <v>597</v>
      </c>
      <c r="D2859" s="515">
        <v>0</v>
      </c>
      <c r="E2859" s="513"/>
    </row>
    <row r="2860" spans="2:5" x14ac:dyDescent="0.2">
      <c r="B2860" s="458">
        <v>5150209008</v>
      </c>
      <c r="C2860" s="465" t="s">
        <v>597</v>
      </c>
      <c r="D2860" s="515">
        <v>0</v>
      </c>
      <c r="E2860" s="513"/>
    </row>
    <row r="2861" spans="2:5" x14ac:dyDescent="0.2">
      <c r="B2861" s="458">
        <v>5640211001</v>
      </c>
      <c r="C2861" s="465" t="s">
        <v>598</v>
      </c>
      <c r="D2861" s="515">
        <v>0</v>
      </c>
      <c r="E2861" s="513"/>
    </row>
    <row r="2862" spans="2:5" x14ac:dyDescent="0.2">
      <c r="B2862" s="458">
        <v>5640211002</v>
      </c>
      <c r="C2862" s="465" t="s">
        <v>598</v>
      </c>
      <c r="D2862" s="515">
        <v>0</v>
      </c>
      <c r="E2862" s="513"/>
    </row>
    <row r="2863" spans="2:5" x14ac:dyDescent="0.2">
      <c r="B2863" s="458">
        <v>5640211003</v>
      </c>
      <c r="C2863" s="465" t="s">
        <v>598</v>
      </c>
      <c r="D2863" s="515">
        <v>0</v>
      </c>
      <c r="E2863" s="513"/>
    </row>
    <row r="2864" spans="2:5" x14ac:dyDescent="0.2">
      <c r="B2864" s="458">
        <v>5640211004</v>
      </c>
      <c r="C2864" s="465" t="s">
        <v>598</v>
      </c>
      <c r="D2864" s="515">
        <v>0</v>
      </c>
      <c r="E2864" s="513"/>
    </row>
    <row r="2865" spans="2:5" x14ac:dyDescent="0.2">
      <c r="B2865" s="458">
        <v>5640211005</v>
      </c>
      <c r="C2865" s="465" t="s">
        <v>598</v>
      </c>
      <c r="D2865" s="515">
        <v>0</v>
      </c>
      <c r="E2865" s="513"/>
    </row>
    <row r="2866" spans="2:5" x14ac:dyDescent="0.2">
      <c r="B2866" s="458">
        <v>5640211006</v>
      </c>
      <c r="C2866" s="465" t="s">
        <v>598</v>
      </c>
      <c r="D2866" s="515">
        <v>0</v>
      </c>
      <c r="E2866" s="513"/>
    </row>
    <row r="2867" spans="2:5" x14ac:dyDescent="0.2">
      <c r="B2867" s="458">
        <v>5640211007</v>
      </c>
      <c r="C2867" s="465" t="s">
        <v>598</v>
      </c>
      <c r="D2867" s="515">
        <v>0</v>
      </c>
      <c r="E2867" s="513"/>
    </row>
    <row r="2868" spans="2:5" x14ac:dyDescent="0.2">
      <c r="B2868" s="458">
        <v>5640211008</v>
      </c>
      <c r="C2868" s="465" t="s">
        <v>598</v>
      </c>
      <c r="D2868" s="515">
        <v>0</v>
      </c>
      <c r="E2868" s="513"/>
    </row>
    <row r="2869" spans="2:5" x14ac:dyDescent="0.2">
      <c r="B2869" s="458">
        <v>5640211009</v>
      </c>
      <c r="C2869" s="465" t="s">
        <v>598</v>
      </c>
      <c r="D2869" s="515">
        <v>0</v>
      </c>
      <c r="E2869" s="513"/>
    </row>
    <row r="2870" spans="2:5" x14ac:dyDescent="0.2">
      <c r="B2870" s="458">
        <v>5640211010</v>
      </c>
      <c r="C2870" s="465" t="s">
        <v>598</v>
      </c>
      <c r="D2870" s="515">
        <v>0</v>
      </c>
      <c r="E2870" s="513"/>
    </row>
    <row r="2871" spans="2:5" x14ac:dyDescent="0.2">
      <c r="B2871" s="458">
        <v>5640211011</v>
      </c>
      <c r="C2871" s="465" t="s">
        <v>598</v>
      </c>
      <c r="D2871" s="515">
        <v>0</v>
      </c>
      <c r="E2871" s="513"/>
    </row>
    <row r="2872" spans="2:5" x14ac:dyDescent="0.2">
      <c r="B2872" s="458">
        <v>5640211012</v>
      </c>
      <c r="C2872" s="465" t="s">
        <v>598</v>
      </c>
      <c r="D2872" s="515">
        <v>0</v>
      </c>
      <c r="E2872" s="513"/>
    </row>
    <row r="2873" spans="2:5" x14ac:dyDescent="0.2">
      <c r="B2873" s="458">
        <v>5640211013</v>
      </c>
      <c r="C2873" s="465" t="s">
        <v>598</v>
      </c>
      <c r="D2873" s="515">
        <v>0</v>
      </c>
      <c r="E2873" s="513"/>
    </row>
    <row r="2874" spans="2:5" x14ac:dyDescent="0.2">
      <c r="B2874" s="458">
        <v>5640211014</v>
      </c>
      <c r="C2874" s="465" t="s">
        <v>598</v>
      </c>
      <c r="D2874" s="515">
        <v>0</v>
      </c>
      <c r="E2874" s="513"/>
    </row>
    <row r="2875" spans="2:5" x14ac:dyDescent="0.2">
      <c r="B2875" s="458">
        <v>5640211015</v>
      </c>
      <c r="C2875" s="465" t="s">
        <v>598</v>
      </c>
      <c r="D2875" s="515">
        <v>0</v>
      </c>
      <c r="E2875" s="513"/>
    </row>
    <row r="2876" spans="2:5" x14ac:dyDescent="0.2">
      <c r="B2876" s="458">
        <v>5640211016</v>
      </c>
      <c r="C2876" s="465" t="s">
        <v>598</v>
      </c>
      <c r="D2876" s="515">
        <v>0</v>
      </c>
      <c r="E2876" s="513"/>
    </row>
    <row r="2877" spans="2:5" x14ac:dyDescent="0.2">
      <c r="B2877" s="458">
        <v>5640211017</v>
      </c>
      <c r="C2877" s="465" t="s">
        <v>598</v>
      </c>
      <c r="D2877" s="515">
        <v>0</v>
      </c>
      <c r="E2877" s="513"/>
    </row>
    <row r="2878" spans="2:5" x14ac:dyDescent="0.2">
      <c r="B2878" s="458">
        <v>5640211018</v>
      </c>
      <c r="C2878" s="465" t="s">
        <v>598</v>
      </c>
      <c r="D2878" s="515">
        <v>0</v>
      </c>
      <c r="E2878" s="513"/>
    </row>
    <row r="2879" spans="2:5" x14ac:dyDescent="0.2">
      <c r="B2879" s="458">
        <v>5640211019</v>
      </c>
      <c r="C2879" s="465" t="s">
        <v>598</v>
      </c>
      <c r="D2879" s="515">
        <v>0</v>
      </c>
      <c r="E2879" s="513"/>
    </row>
    <row r="2880" spans="2:5" x14ac:dyDescent="0.2">
      <c r="B2880" s="458">
        <v>5640211020</v>
      </c>
      <c r="C2880" s="465" t="s">
        <v>598</v>
      </c>
      <c r="D2880" s="515">
        <v>0</v>
      </c>
      <c r="E2880" s="513"/>
    </row>
    <row r="2881" spans="2:5" x14ac:dyDescent="0.2">
      <c r="B2881" s="458">
        <v>5640211021</v>
      </c>
      <c r="C2881" s="465" t="s">
        <v>598</v>
      </c>
      <c r="D2881" s="515">
        <v>0</v>
      </c>
      <c r="E2881" s="513"/>
    </row>
    <row r="2882" spans="2:5" x14ac:dyDescent="0.2">
      <c r="B2882" s="458">
        <v>5640211022</v>
      </c>
      <c r="C2882" s="465" t="s">
        <v>598</v>
      </c>
      <c r="D2882" s="515">
        <v>0</v>
      </c>
      <c r="E2882" s="513"/>
    </row>
    <row r="2883" spans="2:5" x14ac:dyDescent="0.2">
      <c r="B2883" s="458">
        <v>5640220001</v>
      </c>
      <c r="C2883" s="465" t="s">
        <v>599</v>
      </c>
      <c r="D2883" s="515">
        <v>0</v>
      </c>
      <c r="E2883" s="513"/>
    </row>
    <row r="2884" spans="2:5" x14ac:dyDescent="0.2">
      <c r="B2884" s="458">
        <v>5640220002</v>
      </c>
      <c r="C2884" s="465" t="s">
        <v>599</v>
      </c>
      <c r="D2884" s="515">
        <v>0</v>
      </c>
      <c r="E2884" s="513"/>
    </row>
    <row r="2885" spans="2:5" x14ac:dyDescent="0.2">
      <c r="B2885" s="458">
        <v>5640220003</v>
      </c>
      <c r="C2885" s="465" t="s">
        <v>599</v>
      </c>
      <c r="D2885" s="515">
        <v>0</v>
      </c>
      <c r="E2885" s="513"/>
    </row>
    <row r="2886" spans="2:5" x14ac:dyDescent="0.2">
      <c r="B2886" s="458">
        <v>5150221001</v>
      </c>
      <c r="C2886" s="465" t="s">
        <v>600</v>
      </c>
      <c r="D2886" s="515">
        <v>0</v>
      </c>
      <c r="E2886" s="513"/>
    </row>
    <row r="2887" spans="2:5" x14ac:dyDescent="0.2">
      <c r="B2887" s="458">
        <v>5150221002</v>
      </c>
      <c r="C2887" s="465" t="s">
        <v>600</v>
      </c>
      <c r="D2887" s="515">
        <v>142018.32</v>
      </c>
      <c r="E2887" s="513"/>
    </row>
    <row r="2888" spans="2:5" x14ac:dyDescent="0.2">
      <c r="B2888" s="458">
        <v>5150222001</v>
      </c>
      <c r="C2888" s="465" t="s">
        <v>601</v>
      </c>
      <c r="D2888" s="515">
        <v>0</v>
      </c>
      <c r="E2888" s="513"/>
    </row>
    <row r="2889" spans="2:5" x14ac:dyDescent="0.2">
      <c r="B2889" s="458">
        <v>5150222002</v>
      </c>
      <c r="C2889" s="465" t="s">
        <v>601</v>
      </c>
      <c r="D2889" s="515">
        <v>0</v>
      </c>
      <c r="E2889" s="513"/>
    </row>
    <row r="2890" spans="2:5" x14ac:dyDescent="0.2">
      <c r="B2890" s="458">
        <v>5150222003</v>
      </c>
      <c r="C2890" s="465" t="s">
        <v>601</v>
      </c>
      <c r="D2890" s="515">
        <v>0</v>
      </c>
      <c r="E2890" s="513"/>
    </row>
    <row r="2891" spans="2:5" x14ac:dyDescent="0.2">
      <c r="B2891" s="458">
        <v>5150222004</v>
      </c>
      <c r="C2891" s="465" t="s">
        <v>601</v>
      </c>
      <c r="D2891" s="515">
        <v>0</v>
      </c>
      <c r="E2891" s="513"/>
    </row>
    <row r="2892" spans="2:5" x14ac:dyDescent="0.2">
      <c r="B2892" s="458">
        <v>5150222005</v>
      </c>
      <c r="C2892" s="465" t="s">
        <v>601</v>
      </c>
      <c r="D2892" s="515">
        <v>0</v>
      </c>
      <c r="E2892" s="513"/>
    </row>
    <row r="2893" spans="2:5" x14ac:dyDescent="0.2">
      <c r="B2893" s="458">
        <v>5150222006</v>
      </c>
      <c r="C2893" s="465" t="s">
        <v>601</v>
      </c>
      <c r="D2893" s="515">
        <v>0</v>
      </c>
      <c r="E2893" s="513"/>
    </row>
    <row r="2894" spans="2:5" x14ac:dyDescent="0.2">
      <c r="B2894" s="458">
        <v>5150222007</v>
      </c>
      <c r="C2894" s="465" t="s">
        <v>601</v>
      </c>
      <c r="D2894" s="515">
        <v>0</v>
      </c>
      <c r="E2894" s="513"/>
    </row>
    <row r="2895" spans="2:5" x14ac:dyDescent="0.2">
      <c r="B2895" s="458">
        <v>5150222008</v>
      </c>
      <c r="C2895" s="465" t="s">
        <v>601</v>
      </c>
      <c r="D2895" s="515">
        <v>0</v>
      </c>
      <c r="E2895" s="513"/>
    </row>
    <row r="2896" spans="2:5" x14ac:dyDescent="0.2">
      <c r="B2896" s="458">
        <v>5150222009</v>
      </c>
      <c r="C2896" s="465" t="s">
        <v>601</v>
      </c>
      <c r="D2896" s="515">
        <v>0</v>
      </c>
      <c r="E2896" s="513"/>
    </row>
    <row r="2897" spans="2:5" x14ac:dyDescent="0.2">
      <c r="B2897" s="458">
        <v>5150222010</v>
      </c>
      <c r="C2897" s="465" t="s">
        <v>601</v>
      </c>
      <c r="D2897" s="515">
        <v>0</v>
      </c>
      <c r="E2897" s="513"/>
    </row>
    <row r="2898" spans="2:5" x14ac:dyDescent="0.2">
      <c r="B2898" s="458">
        <v>5190231001</v>
      </c>
      <c r="C2898" s="465" t="s">
        <v>602</v>
      </c>
      <c r="D2898" s="515">
        <v>0</v>
      </c>
      <c r="E2898" s="513"/>
    </row>
    <row r="2899" spans="2:5" x14ac:dyDescent="0.2">
      <c r="B2899" s="458">
        <v>5190231002</v>
      </c>
      <c r="C2899" s="465" t="s">
        <v>602</v>
      </c>
      <c r="D2899" s="515">
        <v>0</v>
      </c>
      <c r="E2899" s="513"/>
    </row>
    <row r="2900" spans="2:5" x14ac:dyDescent="0.2">
      <c r="B2900" s="458">
        <v>5190231003</v>
      </c>
      <c r="C2900" s="465" t="s">
        <v>602</v>
      </c>
      <c r="D2900" s="515">
        <v>0</v>
      </c>
      <c r="E2900" s="513"/>
    </row>
    <row r="2901" spans="2:5" x14ac:dyDescent="0.2">
      <c r="B2901" s="458">
        <v>5190231004</v>
      </c>
      <c r="C2901" s="465" t="s">
        <v>602</v>
      </c>
      <c r="D2901" s="515">
        <v>0</v>
      </c>
      <c r="E2901" s="513"/>
    </row>
    <row r="2902" spans="2:5" x14ac:dyDescent="0.2">
      <c r="B2902" s="458">
        <v>5190231005</v>
      </c>
      <c r="C2902" s="465" t="s">
        <v>602</v>
      </c>
      <c r="D2902" s="515">
        <v>0</v>
      </c>
      <c r="E2902" s="513"/>
    </row>
    <row r="2903" spans="2:5" x14ac:dyDescent="0.2">
      <c r="B2903" s="458">
        <v>5190231006</v>
      </c>
      <c r="C2903" s="465" t="s">
        <v>602</v>
      </c>
      <c r="D2903" s="515">
        <v>0</v>
      </c>
      <c r="E2903" s="513"/>
    </row>
    <row r="2904" spans="2:5" x14ac:dyDescent="0.2">
      <c r="B2904" s="458">
        <v>5190231007</v>
      </c>
      <c r="C2904" s="465" t="s">
        <v>602</v>
      </c>
      <c r="D2904" s="515">
        <v>0</v>
      </c>
      <c r="E2904" s="513"/>
    </row>
    <row r="2905" spans="2:5" x14ac:dyDescent="0.2">
      <c r="B2905" s="458">
        <v>5190231008</v>
      </c>
      <c r="C2905" s="465" t="s">
        <v>602</v>
      </c>
      <c r="D2905" s="515">
        <v>0</v>
      </c>
      <c r="E2905" s="513"/>
    </row>
    <row r="2906" spans="2:5" x14ac:dyDescent="0.2">
      <c r="B2906" s="458">
        <v>5190231009</v>
      </c>
      <c r="C2906" s="465" t="s">
        <v>602</v>
      </c>
      <c r="D2906" s="515">
        <v>0</v>
      </c>
      <c r="E2906" s="513"/>
    </row>
    <row r="2907" spans="2:5" x14ac:dyDescent="0.2">
      <c r="B2907" s="458">
        <v>5190231010</v>
      </c>
      <c r="C2907" s="465" t="s">
        <v>602</v>
      </c>
      <c r="D2907" s="515">
        <v>0</v>
      </c>
      <c r="E2907" s="513"/>
    </row>
    <row r="2908" spans="2:5" x14ac:dyDescent="0.2">
      <c r="B2908" s="458">
        <v>5190231011</v>
      </c>
      <c r="C2908" s="465" t="s">
        <v>602</v>
      </c>
      <c r="D2908" s="515">
        <v>0</v>
      </c>
      <c r="E2908" s="513"/>
    </row>
    <row r="2909" spans="2:5" x14ac:dyDescent="0.2">
      <c r="B2909" s="458">
        <v>5190231012</v>
      </c>
      <c r="C2909" s="465" t="s">
        <v>602</v>
      </c>
      <c r="D2909" s="515">
        <v>0</v>
      </c>
      <c r="E2909" s="513"/>
    </row>
    <row r="2910" spans="2:5" x14ac:dyDescent="0.2">
      <c r="B2910" s="458">
        <v>5190231013</v>
      </c>
      <c r="C2910" s="465" t="s">
        <v>602</v>
      </c>
      <c r="D2910" s="515">
        <v>0</v>
      </c>
      <c r="E2910" s="513"/>
    </row>
    <row r="2911" spans="2:5" x14ac:dyDescent="0.2">
      <c r="B2911" s="458">
        <v>5190231014</v>
      </c>
      <c r="C2911" s="465" t="s">
        <v>602</v>
      </c>
      <c r="D2911" s="515">
        <v>0</v>
      </c>
      <c r="E2911" s="513"/>
    </row>
    <row r="2912" spans="2:5" x14ac:dyDescent="0.2">
      <c r="B2912" s="458">
        <v>5190231015</v>
      </c>
      <c r="C2912" s="465" t="s">
        <v>602</v>
      </c>
      <c r="D2912" s="515">
        <v>0</v>
      </c>
      <c r="E2912" s="513"/>
    </row>
    <row r="2913" spans="2:5" x14ac:dyDescent="0.2">
      <c r="B2913" s="458">
        <v>5190231016</v>
      </c>
      <c r="C2913" s="465" t="s">
        <v>602</v>
      </c>
      <c r="D2913" s="515">
        <v>0</v>
      </c>
      <c r="E2913" s="513"/>
    </row>
    <row r="2914" spans="2:5" x14ac:dyDescent="0.2">
      <c r="B2914" s="458">
        <v>5190231017</v>
      </c>
      <c r="C2914" s="465" t="s">
        <v>602</v>
      </c>
      <c r="D2914" s="515">
        <v>0</v>
      </c>
      <c r="E2914" s="513"/>
    </row>
    <row r="2915" spans="2:5" x14ac:dyDescent="0.2">
      <c r="B2915" s="458">
        <v>5190231018</v>
      </c>
      <c r="C2915" s="465" t="s">
        <v>602</v>
      </c>
      <c r="D2915" s="515">
        <v>0</v>
      </c>
      <c r="E2915" s="513"/>
    </row>
    <row r="2916" spans="2:5" x14ac:dyDescent="0.2">
      <c r="B2916" s="458">
        <v>5190231019</v>
      </c>
      <c r="C2916" s="465" t="s">
        <v>602</v>
      </c>
      <c r="D2916" s="515">
        <v>0</v>
      </c>
      <c r="E2916" s="513"/>
    </row>
    <row r="2917" spans="2:5" x14ac:dyDescent="0.2">
      <c r="B2917" s="458">
        <v>5190231020</v>
      </c>
      <c r="C2917" s="465" t="s">
        <v>602</v>
      </c>
      <c r="D2917" s="515">
        <v>0</v>
      </c>
      <c r="E2917" s="513"/>
    </row>
    <row r="2918" spans="2:5" x14ac:dyDescent="0.2">
      <c r="B2918" s="458">
        <v>5190231021</v>
      </c>
      <c r="C2918" s="465" t="s">
        <v>602</v>
      </c>
      <c r="D2918" s="515">
        <v>0</v>
      </c>
      <c r="E2918" s="513"/>
    </row>
    <row r="2919" spans="2:5" x14ac:dyDescent="0.2">
      <c r="B2919" s="458">
        <v>5190231022</v>
      </c>
      <c r="C2919" s="465" t="s">
        <v>602</v>
      </c>
      <c r="D2919" s="515">
        <v>0</v>
      </c>
      <c r="E2919" s="513"/>
    </row>
    <row r="2920" spans="2:5" x14ac:dyDescent="0.2">
      <c r="B2920" s="458">
        <v>5190231023</v>
      </c>
      <c r="C2920" s="465" t="s">
        <v>602</v>
      </c>
      <c r="D2920" s="515">
        <v>0</v>
      </c>
      <c r="E2920" s="513"/>
    </row>
    <row r="2921" spans="2:5" x14ac:dyDescent="0.2">
      <c r="B2921" s="458">
        <v>5190231024</v>
      </c>
      <c r="C2921" s="465" t="s">
        <v>602</v>
      </c>
      <c r="D2921" s="515">
        <v>0</v>
      </c>
      <c r="E2921" s="513"/>
    </row>
    <row r="2922" spans="2:5" x14ac:dyDescent="0.2">
      <c r="B2922" s="456">
        <v>5190231025</v>
      </c>
      <c r="C2922" s="466" t="s">
        <v>602</v>
      </c>
      <c r="D2922" s="517">
        <v>0</v>
      </c>
      <c r="E2922" s="513"/>
    </row>
    <row r="2923" spans="2:5" x14ac:dyDescent="0.2">
      <c r="B2923" s="456">
        <v>5190231026</v>
      </c>
      <c r="C2923" s="466" t="s">
        <v>602</v>
      </c>
      <c r="D2923" s="517">
        <v>1105.8699999999999</v>
      </c>
      <c r="E2923" s="513"/>
    </row>
    <row r="2924" spans="2:5" x14ac:dyDescent="0.2">
      <c r="B2924" s="456">
        <v>5190231027</v>
      </c>
      <c r="C2924" s="466" t="s">
        <v>602</v>
      </c>
      <c r="D2924" s="517">
        <v>1105.8699999999999</v>
      </c>
      <c r="E2924" s="513"/>
    </row>
    <row r="2925" spans="2:5" x14ac:dyDescent="0.2">
      <c r="B2925" s="456">
        <v>5190231028</v>
      </c>
      <c r="C2925" s="466" t="s">
        <v>602</v>
      </c>
      <c r="D2925" s="517">
        <v>1105.8699999999999</v>
      </c>
      <c r="E2925" s="513"/>
    </row>
    <row r="2926" spans="2:5" x14ac:dyDescent="0.2">
      <c r="B2926" s="456">
        <v>5190231029</v>
      </c>
      <c r="C2926" s="466" t="s">
        <v>602</v>
      </c>
      <c r="D2926" s="517">
        <v>1105.8699999999999</v>
      </c>
      <c r="E2926" s="513"/>
    </row>
    <row r="2927" spans="2:5" x14ac:dyDescent="0.2">
      <c r="B2927" s="456">
        <v>5190231030</v>
      </c>
      <c r="C2927" s="466" t="s">
        <v>602</v>
      </c>
      <c r="D2927" s="517">
        <v>1105.8699999999999</v>
      </c>
      <c r="E2927" s="513"/>
    </row>
    <row r="2928" spans="2:5" x14ac:dyDescent="0.2">
      <c r="B2928" s="456">
        <v>5190231031</v>
      </c>
      <c r="C2928" s="466" t="s">
        <v>602</v>
      </c>
      <c r="D2928" s="517">
        <v>1105.8699999999999</v>
      </c>
      <c r="E2928" s="513"/>
    </row>
    <row r="2929" spans="2:5" x14ac:dyDescent="0.2">
      <c r="B2929" s="456">
        <v>5190231032</v>
      </c>
      <c r="C2929" s="466" t="s">
        <v>602</v>
      </c>
      <c r="D2929" s="517">
        <v>1105.8699999999999</v>
      </c>
      <c r="E2929" s="513"/>
    </row>
    <row r="2930" spans="2:5" x14ac:dyDescent="0.2">
      <c r="B2930" s="456">
        <v>5190231033</v>
      </c>
      <c r="C2930" s="466" t="s">
        <v>602</v>
      </c>
      <c r="D2930" s="517">
        <v>1105.8699999999999</v>
      </c>
      <c r="E2930" s="513"/>
    </row>
    <row r="2931" spans="2:5" x14ac:dyDescent="0.2">
      <c r="B2931" s="456">
        <v>5190231034</v>
      </c>
      <c r="C2931" s="466" t="s">
        <v>602</v>
      </c>
      <c r="D2931" s="517">
        <v>1105.8699999999999</v>
      </c>
      <c r="E2931" s="513"/>
    </row>
    <row r="2932" spans="2:5" x14ac:dyDescent="0.2">
      <c r="B2932" s="456">
        <v>5190231035</v>
      </c>
      <c r="C2932" s="466" t="s">
        <v>602</v>
      </c>
      <c r="D2932" s="517">
        <v>1105.8699999999999</v>
      </c>
      <c r="E2932" s="513"/>
    </row>
    <row r="2933" spans="2:5" x14ac:dyDescent="0.2">
      <c r="B2933" s="456">
        <v>5190231036</v>
      </c>
      <c r="C2933" s="466" t="s">
        <v>602</v>
      </c>
      <c r="D2933" s="517">
        <v>1105.8699999999999</v>
      </c>
      <c r="E2933" s="513"/>
    </row>
    <row r="2934" spans="2:5" x14ac:dyDescent="0.2">
      <c r="B2934" s="456">
        <v>5190231037</v>
      </c>
      <c r="C2934" s="466" t="s">
        <v>602</v>
      </c>
      <c r="D2934" s="517">
        <v>1105.8699999999999</v>
      </c>
      <c r="E2934" s="513"/>
    </row>
    <row r="2935" spans="2:5" x14ac:dyDescent="0.2">
      <c r="B2935" s="456">
        <v>5190231038</v>
      </c>
      <c r="C2935" s="466" t="s">
        <v>602</v>
      </c>
      <c r="D2935" s="517">
        <v>1105.8699999999999</v>
      </c>
      <c r="E2935" s="513"/>
    </row>
    <row r="2936" spans="2:5" x14ac:dyDescent="0.2">
      <c r="B2936" s="456">
        <v>5190231039</v>
      </c>
      <c r="C2936" s="466" t="s">
        <v>602</v>
      </c>
      <c r="D2936" s="517">
        <v>1105.8699999999999</v>
      </c>
      <c r="E2936" s="513"/>
    </row>
    <row r="2937" spans="2:5" x14ac:dyDescent="0.2">
      <c r="B2937" s="456">
        <v>5190231040</v>
      </c>
      <c r="C2937" s="466" t="s">
        <v>602</v>
      </c>
      <c r="D2937" s="517">
        <v>1105.8699999999999</v>
      </c>
      <c r="E2937" s="513"/>
    </row>
    <row r="2938" spans="2:5" x14ac:dyDescent="0.2">
      <c r="B2938" s="456">
        <v>5190231041</v>
      </c>
      <c r="C2938" s="466" t="s">
        <v>602</v>
      </c>
      <c r="D2938" s="517">
        <v>1105.8699999999999</v>
      </c>
      <c r="E2938" s="513"/>
    </row>
    <row r="2939" spans="2:5" x14ac:dyDescent="0.2">
      <c r="B2939" s="456">
        <v>5190231042</v>
      </c>
      <c r="C2939" s="466" t="s">
        <v>602</v>
      </c>
      <c r="D2939" s="517">
        <v>1105.8699999999999</v>
      </c>
      <c r="E2939" s="513"/>
    </row>
    <row r="2940" spans="2:5" x14ac:dyDescent="0.2">
      <c r="B2940" s="456">
        <v>5190231043</v>
      </c>
      <c r="C2940" s="466" t="s">
        <v>602</v>
      </c>
      <c r="D2940" s="517">
        <v>1105.8699999999999</v>
      </c>
      <c r="E2940" s="513"/>
    </row>
    <row r="2941" spans="2:5" x14ac:dyDescent="0.2">
      <c r="B2941" s="456">
        <v>5190231044</v>
      </c>
      <c r="C2941" s="466" t="s">
        <v>602</v>
      </c>
      <c r="D2941" s="517">
        <v>1105.8699999999999</v>
      </c>
      <c r="E2941" s="513"/>
    </row>
    <row r="2942" spans="2:5" x14ac:dyDescent="0.2">
      <c r="B2942" s="456">
        <v>5190231045</v>
      </c>
      <c r="C2942" s="466" t="s">
        <v>602</v>
      </c>
      <c r="D2942" s="517">
        <v>1105.8699999999999</v>
      </c>
      <c r="E2942" s="513"/>
    </row>
    <row r="2943" spans="2:5" x14ac:dyDescent="0.2">
      <c r="B2943" s="456">
        <v>5190231046</v>
      </c>
      <c r="C2943" s="466" t="s">
        <v>602</v>
      </c>
      <c r="D2943" s="517">
        <v>1105.8699999999999</v>
      </c>
      <c r="E2943" s="513"/>
    </row>
    <row r="2944" spans="2:5" x14ac:dyDescent="0.2">
      <c r="B2944" s="456">
        <v>5190231047</v>
      </c>
      <c r="C2944" s="466" t="s">
        <v>602</v>
      </c>
      <c r="D2944" s="517">
        <v>1105.8699999999999</v>
      </c>
      <c r="E2944" s="513"/>
    </row>
    <row r="2945" spans="2:5" x14ac:dyDescent="0.2">
      <c r="B2945" s="456">
        <v>5190231048</v>
      </c>
      <c r="C2945" s="466" t="s">
        <v>602</v>
      </c>
      <c r="D2945" s="517">
        <v>1105.8699999999999</v>
      </c>
      <c r="E2945" s="513"/>
    </row>
    <row r="2946" spans="2:5" x14ac:dyDescent="0.2">
      <c r="B2946" s="456">
        <v>5190231049</v>
      </c>
      <c r="C2946" s="466" t="s">
        <v>602</v>
      </c>
      <c r="D2946" s="517">
        <v>1105.8699999999999</v>
      </c>
      <c r="E2946" s="513"/>
    </row>
    <row r="2947" spans="2:5" x14ac:dyDescent="0.2">
      <c r="B2947" s="456">
        <v>5190231050</v>
      </c>
      <c r="C2947" s="466" t="s">
        <v>602</v>
      </c>
      <c r="D2947" s="517">
        <v>1105.8699999999999</v>
      </c>
      <c r="E2947" s="513"/>
    </row>
    <row r="2948" spans="2:5" x14ac:dyDescent="0.2">
      <c r="B2948" s="456">
        <v>5190231051</v>
      </c>
      <c r="C2948" s="466" t="s">
        <v>602</v>
      </c>
      <c r="D2948" s="517">
        <v>1105.8699999999999</v>
      </c>
      <c r="E2948" s="513"/>
    </row>
    <row r="2949" spans="2:5" x14ac:dyDescent="0.2">
      <c r="B2949" s="456">
        <v>5190231052</v>
      </c>
      <c r="C2949" s="466" t="s">
        <v>602</v>
      </c>
      <c r="D2949" s="517">
        <v>1105.8699999999999</v>
      </c>
      <c r="E2949" s="513"/>
    </row>
    <row r="2950" spans="2:5" x14ac:dyDescent="0.2">
      <c r="B2950" s="456">
        <v>5190231053</v>
      </c>
      <c r="C2950" s="466" t="s">
        <v>602</v>
      </c>
      <c r="D2950" s="517">
        <v>1105.8699999999999</v>
      </c>
      <c r="E2950" s="513"/>
    </row>
    <row r="2951" spans="2:5" x14ac:dyDescent="0.2">
      <c r="B2951" s="456">
        <v>5190231054</v>
      </c>
      <c r="C2951" s="466" t="s">
        <v>602</v>
      </c>
      <c r="D2951" s="517">
        <v>1105.8699999999999</v>
      </c>
      <c r="E2951" s="513"/>
    </row>
    <row r="2952" spans="2:5" x14ac:dyDescent="0.2">
      <c r="B2952" s="456">
        <v>5190231055</v>
      </c>
      <c r="C2952" s="466" t="s">
        <v>602</v>
      </c>
      <c r="D2952" s="517">
        <v>1105.8699999999999</v>
      </c>
      <c r="E2952" s="513"/>
    </row>
    <row r="2953" spans="2:5" x14ac:dyDescent="0.2">
      <c r="B2953" s="456">
        <v>5190231056</v>
      </c>
      <c r="C2953" s="466" t="s">
        <v>602</v>
      </c>
      <c r="D2953" s="517">
        <v>1105.8699999999999</v>
      </c>
      <c r="E2953" s="513"/>
    </row>
    <row r="2954" spans="2:5" x14ac:dyDescent="0.2">
      <c r="B2954" s="456">
        <v>5190231057</v>
      </c>
      <c r="C2954" s="466" t="s">
        <v>602</v>
      </c>
      <c r="D2954" s="517">
        <v>1105.8699999999999</v>
      </c>
      <c r="E2954" s="513"/>
    </row>
    <row r="2955" spans="2:5" x14ac:dyDescent="0.2">
      <c r="B2955" s="456">
        <v>5190231058</v>
      </c>
      <c r="C2955" s="466" t="s">
        <v>602</v>
      </c>
      <c r="D2955" s="517">
        <v>1105.8699999999999</v>
      </c>
      <c r="E2955" s="513"/>
    </row>
    <row r="2956" spans="2:5" x14ac:dyDescent="0.2">
      <c r="B2956" s="456">
        <v>5190231059</v>
      </c>
      <c r="C2956" s="466" t="s">
        <v>602</v>
      </c>
      <c r="D2956" s="517">
        <v>1105.8699999999999</v>
      </c>
      <c r="E2956" s="513"/>
    </row>
    <row r="2957" spans="2:5" x14ac:dyDescent="0.2">
      <c r="B2957" s="456">
        <v>5190231060</v>
      </c>
      <c r="C2957" s="466" t="s">
        <v>602</v>
      </c>
      <c r="D2957" s="517">
        <v>1105.8699999999999</v>
      </c>
      <c r="E2957" s="513"/>
    </row>
    <row r="2958" spans="2:5" x14ac:dyDescent="0.2">
      <c r="B2958" s="456">
        <v>5190231061</v>
      </c>
      <c r="C2958" s="466" t="s">
        <v>602</v>
      </c>
      <c r="D2958" s="517">
        <v>1105.8699999999999</v>
      </c>
      <c r="E2958" s="513"/>
    </row>
    <row r="2959" spans="2:5" x14ac:dyDescent="0.2">
      <c r="B2959" s="456">
        <v>5190231062</v>
      </c>
      <c r="C2959" s="466" t="s">
        <v>602</v>
      </c>
      <c r="D2959" s="517">
        <v>1105.8699999999999</v>
      </c>
      <c r="E2959" s="513"/>
    </row>
    <row r="2960" spans="2:5" x14ac:dyDescent="0.2">
      <c r="B2960" s="456">
        <v>5190231063</v>
      </c>
      <c r="C2960" s="466" t="s">
        <v>602</v>
      </c>
      <c r="D2960" s="517">
        <v>1105.8699999999999</v>
      </c>
      <c r="E2960" s="513"/>
    </row>
    <row r="2961" spans="2:5" x14ac:dyDescent="0.2">
      <c r="B2961" s="456">
        <v>5190231064</v>
      </c>
      <c r="C2961" s="466" t="s">
        <v>602</v>
      </c>
      <c r="D2961" s="517">
        <v>1105.8699999999999</v>
      </c>
      <c r="E2961" s="513"/>
    </row>
    <row r="2962" spans="2:5" x14ac:dyDescent="0.2">
      <c r="B2962" s="456">
        <v>5190231065</v>
      </c>
      <c r="C2962" s="466" t="s">
        <v>602</v>
      </c>
      <c r="D2962" s="517">
        <v>1105.8699999999999</v>
      </c>
      <c r="E2962" s="513"/>
    </row>
    <row r="2963" spans="2:5" x14ac:dyDescent="0.2">
      <c r="B2963" s="456">
        <v>5190231066</v>
      </c>
      <c r="C2963" s="466" t="s">
        <v>602</v>
      </c>
      <c r="D2963" s="517">
        <v>1105.8699999999999</v>
      </c>
      <c r="E2963" s="513"/>
    </row>
    <row r="2964" spans="2:5" x14ac:dyDescent="0.2">
      <c r="B2964" s="456">
        <v>5190231067</v>
      </c>
      <c r="C2964" s="466" t="s">
        <v>602</v>
      </c>
      <c r="D2964" s="517">
        <v>1105.8699999999999</v>
      </c>
      <c r="E2964" s="513"/>
    </row>
    <row r="2965" spans="2:5" x14ac:dyDescent="0.2">
      <c r="B2965" s="456">
        <v>5190231068</v>
      </c>
      <c r="C2965" s="466" t="s">
        <v>602</v>
      </c>
      <c r="D2965" s="517">
        <v>1105.8699999999999</v>
      </c>
      <c r="E2965" s="513"/>
    </row>
    <row r="2966" spans="2:5" x14ac:dyDescent="0.2">
      <c r="B2966" s="456">
        <v>5190231069</v>
      </c>
      <c r="C2966" s="466" t="s">
        <v>602</v>
      </c>
      <c r="D2966" s="517">
        <v>1105.8699999999999</v>
      </c>
      <c r="E2966" s="513"/>
    </row>
    <row r="2967" spans="2:5" x14ac:dyDescent="0.2">
      <c r="B2967" s="456">
        <v>5190231070</v>
      </c>
      <c r="C2967" s="466" t="s">
        <v>602</v>
      </c>
      <c r="D2967" s="517">
        <v>1105.8699999999999</v>
      </c>
      <c r="E2967" s="513"/>
    </row>
    <row r="2968" spans="2:5" x14ac:dyDescent="0.2">
      <c r="B2968" s="456">
        <v>5190231071</v>
      </c>
      <c r="C2968" s="466" t="s">
        <v>602</v>
      </c>
      <c r="D2968" s="517">
        <v>1105.8699999999999</v>
      </c>
      <c r="E2968" s="513"/>
    </row>
    <row r="2969" spans="2:5" x14ac:dyDescent="0.2">
      <c r="B2969" s="458">
        <v>5190232001</v>
      </c>
      <c r="C2969" s="465" t="s">
        <v>603</v>
      </c>
      <c r="D2969" s="515">
        <v>0</v>
      </c>
      <c r="E2969" s="513"/>
    </row>
    <row r="2970" spans="2:5" x14ac:dyDescent="0.2">
      <c r="B2970" s="458">
        <v>5190232002</v>
      </c>
      <c r="C2970" s="465" t="s">
        <v>603</v>
      </c>
      <c r="D2970" s="515">
        <v>0</v>
      </c>
      <c r="E2970" s="513"/>
    </row>
    <row r="2971" spans="2:5" x14ac:dyDescent="0.2">
      <c r="B2971" s="458">
        <v>5190232003</v>
      </c>
      <c r="C2971" s="465" t="s">
        <v>603</v>
      </c>
      <c r="D2971" s="515">
        <v>0</v>
      </c>
      <c r="E2971" s="513"/>
    </row>
    <row r="2972" spans="2:5" x14ac:dyDescent="0.2">
      <c r="B2972" s="458">
        <v>5190232004</v>
      </c>
      <c r="C2972" s="465" t="s">
        <v>603</v>
      </c>
      <c r="D2972" s="515">
        <v>0</v>
      </c>
      <c r="E2972" s="513"/>
    </row>
    <row r="2973" spans="2:5" x14ac:dyDescent="0.2">
      <c r="B2973" s="458">
        <v>5190232005</v>
      </c>
      <c r="C2973" s="465" t="s">
        <v>603</v>
      </c>
      <c r="D2973" s="515">
        <v>0</v>
      </c>
      <c r="E2973" s="513"/>
    </row>
    <row r="2974" spans="2:5" x14ac:dyDescent="0.2">
      <c r="B2974" s="458">
        <v>5190232006</v>
      </c>
      <c r="C2974" s="465" t="s">
        <v>603</v>
      </c>
      <c r="D2974" s="515">
        <v>0</v>
      </c>
      <c r="E2974" s="513"/>
    </row>
    <row r="2975" spans="2:5" x14ac:dyDescent="0.2">
      <c r="B2975" s="458">
        <v>5190232007</v>
      </c>
      <c r="C2975" s="465" t="s">
        <v>603</v>
      </c>
      <c r="D2975" s="515">
        <v>0</v>
      </c>
      <c r="E2975" s="513"/>
    </row>
    <row r="2976" spans="2:5" x14ac:dyDescent="0.2">
      <c r="B2976" s="458">
        <v>5190232008</v>
      </c>
      <c r="C2976" s="465" t="s">
        <v>603</v>
      </c>
      <c r="D2976" s="515">
        <v>0</v>
      </c>
      <c r="E2976" s="513"/>
    </row>
    <row r="2977" spans="2:5" x14ac:dyDescent="0.2">
      <c r="B2977" s="458">
        <v>5190232009</v>
      </c>
      <c r="C2977" s="465" t="s">
        <v>603</v>
      </c>
      <c r="D2977" s="515">
        <v>0</v>
      </c>
      <c r="E2977" s="513"/>
    </row>
    <row r="2978" spans="2:5" x14ac:dyDescent="0.2">
      <c r="B2978" s="458">
        <v>5190232010</v>
      </c>
      <c r="C2978" s="465" t="s">
        <v>603</v>
      </c>
      <c r="D2978" s="515">
        <v>0</v>
      </c>
      <c r="E2978" s="513"/>
    </row>
    <row r="2979" spans="2:5" x14ac:dyDescent="0.2">
      <c r="B2979" s="458">
        <v>5190232011</v>
      </c>
      <c r="C2979" s="465" t="s">
        <v>603</v>
      </c>
      <c r="D2979" s="515">
        <v>0</v>
      </c>
      <c r="E2979" s="513"/>
    </row>
    <row r="2980" spans="2:5" x14ac:dyDescent="0.2">
      <c r="B2980" s="458">
        <v>5190232012</v>
      </c>
      <c r="C2980" s="465" t="s">
        <v>603</v>
      </c>
      <c r="D2980" s="515">
        <v>0</v>
      </c>
      <c r="E2980" s="513"/>
    </row>
    <row r="2981" spans="2:5" x14ac:dyDescent="0.2">
      <c r="B2981" s="458">
        <v>5190232013</v>
      </c>
      <c r="C2981" s="465" t="s">
        <v>603</v>
      </c>
      <c r="D2981" s="515">
        <v>0</v>
      </c>
      <c r="E2981" s="513"/>
    </row>
    <row r="2982" spans="2:5" x14ac:dyDescent="0.2">
      <c r="B2982" s="458">
        <v>5190232014</v>
      </c>
      <c r="C2982" s="465" t="s">
        <v>603</v>
      </c>
      <c r="D2982" s="515">
        <v>0</v>
      </c>
      <c r="E2982" s="513"/>
    </row>
    <row r="2983" spans="2:5" x14ac:dyDescent="0.2">
      <c r="B2983" s="458">
        <v>5190232015</v>
      </c>
      <c r="C2983" s="465" t="s">
        <v>603</v>
      </c>
      <c r="D2983" s="515">
        <v>0</v>
      </c>
      <c r="E2983" s="513"/>
    </row>
    <row r="2984" spans="2:5" x14ac:dyDescent="0.2">
      <c r="B2984" s="458">
        <v>5190232016</v>
      </c>
      <c r="C2984" s="465" t="s">
        <v>603</v>
      </c>
      <c r="D2984" s="515">
        <v>0</v>
      </c>
      <c r="E2984" s="513"/>
    </row>
    <row r="2985" spans="2:5" x14ac:dyDescent="0.2">
      <c r="B2985" s="458">
        <v>5190232017</v>
      </c>
      <c r="C2985" s="465" t="s">
        <v>603</v>
      </c>
      <c r="D2985" s="515">
        <v>0</v>
      </c>
      <c r="E2985" s="513"/>
    </row>
    <row r="2986" spans="2:5" x14ac:dyDescent="0.2">
      <c r="B2986" s="458">
        <v>5190232018</v>
      </c>
      <c r="C2986" s="465" t="s">
        <v>603</v>
      </c>
      <c r="D2986" s="515">
        <v>0</v>
      </c>
      <c r="E2986" s="513"/>
    </row>
    <row r="2987" spans="2:5" x14ac:dyDescent="0.2">
      <c r="B2987" s="458">
        <v>5190232019</v>
      </c>
      <c r="C2987" s="465" t="s">
        <v>603</v>
      </c>
      <c r="D2987" s="515">
        <v>0</v>
      </c>
      <c r="E2987" s="513"/>
    </row>
    <row r="2988" spans="2:5" x14ac:dyDescent="0.2">
      <c r="B2988" s="458">
        <v>5190232020</v>
      </c>
      <c r="C2988" s="465" t="s">
        <v>603</v>
      </c>
      <c r="D2988" s="515">
        <v>0</v>
      </c>
      <c r="E2988" s="513"/>
    </row>
    <row r="2989" spans="2:5" x14ac:dyDescent="0.2">
      <c r="B2989" s="458">
        <v>5190232021</v>
      </c>
      <c r="C2989" s="465" t="s">
        <v>603</v>
      </c>
      <c r="D2989" s="515">
        <v>0</v>
      </c>
      <c r="E2989" s="513"/>
    </row>
    <row r="2990" spans="2:5" x14ac:dyDescent="0.2">
      <c r="B2990" s="458">
        <v>5190232022</v>
      </c>
      <c r="C2990" s="465" t="s">
        <v>603</v>
      </c>
      <c r="D2990" s="515">
        <v>0</v>
      </c>
      <c r="E2990" s="513"/>
    </row>
    <row r="2991" spans="2:5" x14ac:dyDescent="0.2">
      <c r="B2991" s="458">
        <v>5190232023</v>
      </c>
      <c r="C2991" s="465" t="s">
        <v>603</v>
      </c>
      <c r="D2991" s="515">
        <v>0</v>
      </c>
      <c r="E2991" s="513"/>
    </row>
    <row r="2992" spans="2:5" x14ac:dyDescent="0.2">
      <c r="B2992" s="458">
        <v>5190232024</v>
      </c>
      <c r="C2992" s="465" t="s">
        <v>603</v>
      </c>
      <c r="D2992" s="515">
        <v>0</v>
      </c>
      <c r="E2992" s="513"/>
    </row>
    <row r="2993" spans="2:5" x14ac:dyDescent="0.2">
      <c r="B2993" s="458">
        <v>5190232025</v>
      </c>
      <c r="C2993" s="465" t="s">
        <v>603</v>
      </c>
      <c r="D2993" s="515">
        <v>0</v>
      </c>
      <c r="E2993" s="513"/>
    </row>
    <row r="2994" spans="2:5" x14ac:dyDescent="0.2">
      <c r="B2994" s="458">
        <v>5190232026</v>
      </c>
      <c r="C2994" s="465" t="s">
        <v>603</v>
      </c>
      <c r="D2994" s="515">
        <v>0</v>
      </c>
      <c r="E2994" s="513"/>
    </row>
    <row r="2995" spans="2:5" x14ac:dyDescent="0.2">
      <c r="B2995" s="458">
        <v>5190232027</v>
      </c>
      <c r="C2995" s="465" t="s">
        <v>603</v>
      </c>
      <c r="D2995" s="515">
        <v>0</v>
      </c>
      <c r="E2995" s="513"/>
    </row>
    <row r="2996" spans="2:5" x14ac:dyDescent="0.2">
      <c r="B2996" s="458">
        <v>5190232028</v>
      </c>
      <c r="C2996" s="465" t="s">
        <v>603</v>
      </c>
      <c r="D2996" s="515">
        <v>0</v>
      </c>
      <c r="E2996" s="513"/>
    </row>
    <row r="2997" spans="2:5" x14ac:dyDescent="0.2">
      <c r="B2997" s="458">
        <v>5190232029</v>
      </c>
      <c r="C2997" s="465" t="s">
        <v>603</v>
      </c>
      <c r="D2997" s="515">
        <v>0</v>
      </c>
      <c r="E2997" s="513"/>
    </row>
    <row r="2998" spans="2:5" x14ac:dyDescent="0.2">
      <c r="B2998" s="458">
        <v>5190232030</v>
      </c>
      <c r="C2998" s="465" t="s">
        <v>603</v>
      </c>
      <c r="D2998" s="515">
        <v>0</v>
      </c>
      <c r="E2998" s="513"/>
    </row>
    <row r="2999" spans="2:5" x14ac:dyDescent="0.2">
      <c r="B2999" s="458">
        <v>5190232031</v>
      </c>
      <c r="C2999" s="465" t="s">
        <v>603</v>
      </c>
      <c r="D2999" s="515">
        <v>0</v>
      </c>
      <c r="E2999" s="513"/>
    </row>
    <row r="3000" spans="2:5" x14ac:dyDescent="0.2">
      <c r="B3000" s="458">
        <v>5190232032</v>
      </c>
      <c r="C3000" s="465" t="s">
        <v>603</v>
      </c>
      <c r="D3000" s="515">
        <v>0</v>
      </c>
      <c r="E3000" s="513"/>
    </row>
    <row r="3001" spans="2:5" x14ac:dyDescent="0.2">
      <c r="B3001" s="458">
        <v>5190232033</v>
      </c>
      <c r="C3001" s="465" t="s">
        <v>603</v>
      </c>
      <c r="D3001" s="515">
        <v>0</v>
      </c>
      <c r="E3001" s="513"/>
    </row>
    <row r="3002" spans="2:5" x14ac:dyDescent="0.2">
      <c r="B3002" s="458">
        <v>5190232034</v>
      </c>
      <c r="C3002" s="465" t="s">
        <v>603</v>
      </c>
      <c r="D3002" s="515">
        <v>0</v>
      </c>
      <c r="E3002" s="513"/>
    </row>
    <row r="3003" spans="2:5" x14ac:dyDescent="0.2">
      <c r="B3003" s="458">
        <v>5190232035</v>
      </c>
      <c r="C3003" s="465" t="s">
        <v>603</v>
      </c>
      <c r="D3003" s="515">
        <v>0</v>
      </c>
      <c r="E3003" s="513"/>
    </row>
    <row r="3004" spans="2:5" x14ac:dyDescent="0.2">
      <c r="B3004" s="458">
        <v>5190232036</v>
      </c>
      <c r="C3004" s="465" t="s">
        <v>603</v>
      </c>
      <c r="D3004" s="515">
        <v>0</v>
      </c>
      <c r="E3004" s="513"/>
    </row>
    <row r="3005" spans="2:5" x14ac:dyDescent="0.2">
      <c r="B3005" s="458">
        <v>5190232037</v>
      </c>
      <c r="C3005" s="465" t="s">
        <v>603</v>
      </c>
      <c r="D3005" s="515">
        <v>0</v>
      </c>
      <c r="E3005" s="513"/>
    </row>
    <row r="3006" spans="2:5" x14ac:dyDescent="0.2">
      <c r="B3006" s="458">
        <v>5190232038</v>
      </c>
      <c r="C3006" s="465" t="s">
        <v>603</v>
      </c>
      <c r="D3006" s="515">
        <v>0</v>
      </c>
      <c r="E3006" s="513"/>
    </row>
    <row r="3007" spans="2:5" x14ac:dyDescent="0.2">
      <c r="B3007" s="458">
        <v>5190232039</v>
      </c>
      <c r="C3007" s="465" t="s">
        <v>603</v>
      </c>
      <c r="D3007" s="515">
        <v>0</v>
      </c>
      <c r="E3007" s="513"/>
    </row>
    <row r="3008" spans="2:5" x14ac:dyDescent="0.2">
      <c r="B3008" s="458">
        <v>5190233001</v>
      </c>
      <c r="C3008" s="465" t="s">
        <v>604</v>
      </c>
      <c r="D3008" s="515">
        <v>0</v>
      </c>
      <c r="E3008" s="513"/>
    </row>
    <row r="3009" spans="2:5" x14ac:dyDescent="0.2">
      <c r="B3009" s="458">
        <v>5190233002</v>
      </c>
      <c r="C3009" s="465" t="s">
        <v>604</v>
      </c>
      <c r="D3009" s="515">
        <v>0</v>
      </c>
      <c r="E3009" s="513"/>
    </row>
    <row r="3010" spans="2:5" x14ac:dyDescent="0.2">
      <c r="B3010" s="458">
        <v>5110241001</v>
      </c>
      <c r="C3010" s="465" t="s">
        <v>605</v>
      </c>
      <c r="D3010" s="515">
        <v>0</v>
      </c>
      <c r="E3010" s="513"/>
    </row>
    <row r="3011" spans="2:5" x14ac:dyDescent="0.2">
      <c r="B3011" s="458">
        <v>5110241002</v>
      </c>
      <c r="C3011" s="465" t="s">
        <v>605</v>
      </c>
      <c r="D3011" s="515">
        <v>0</v>
      </c>
      <c r="E3011" s="513"/>
    </row>
    <row r="3012" spans="2:5" x14ac:dyDescent="0.2">
      <c r="B3012" s="458">
        <v>5110241003</v>
      </c>
      <c r="C3012" s="465" t="s">
        <v>605</v>
      </c>
      <c r="D3012" s="515">
        <v>0</v>
      </c>
      <c r="E3012" s="513"/>
    </row>
    <row r="3013" spans="2:5" x14ac:dyDescent="0.2">
      <c r="B3013" s="458">
        <v>5110241004</v>
      </c>
      <c r="C3013" s="465" t="s">
        <v>605</v>
      </c>
      <c r="D3013" s="515">
        <v>0</v>
      </c>
      <c r="E3013" s="513"/>
    </row>
    <row r="3014" spans="2:5" x14ac:dyDescent="0.2">
      <c r="B3014" s="458">
        <v>5110241005</v>
      </c>
      <c r="C3014" s="465" t="s">
        <v>605</v>
      </c>
      <c r="D3014" s="515">
        <v>0</v>
      </c>
      <c r="E3014" s="513"/>
    </row>
    <row r="3015" spans="2:5" x14ac:dyDescent="0.2">
      <c r="B3015" s="458">
        <v>5110241006</v>
      </c>
      <c r="C3015" s="465" t="s">
        <v>605</v>
      </c>
      <c r="D3015" s="515">
        <v>0</v>
      </c>
      <c r="E3015" s="513"/>
    </row>
    <row r="3016" spans="2:5" x14ac:dyDescent="0.2">
      <c r="B3016" s="458">
        <v>5110241007</v>
      </c>
      <c r="C3016" s="465" t="s">
        <v>605</v>
      </c>
      <c r="D3016" s="515">
        <v>0</v>
      </c>
      <c r="E3016" s="513"/>
    </row>
    <row r="3017" spans="2:5" x14ac:dyDescent="0.2">
      <c r="B3017" s="458">
        <v>5110241008</v>
      </c>
      <c r="C3017" s="465" t="s">
        <v>605</v>
      </c>
      <c r="D3017" s="515">
        <v>0</v>
      </c>
      <c r="E3017" s="513"/>
    </row>
    <row r="3018" spans="2:5" x14ac:dyDescent="0.2">
      <c r="B3018" s="458">
        <v>5110241009</v>
      </c>
      <c r="C3018" s="465" t="s">
        <v>605</v>
      </c>
      <c r="D3018" s="515">
        <v>0</v>
      </c>
      <c r="E3018" s="513"/>
    </row>
    <row r="3019" spans="2:5" x14ac:dyDescent="0.2">
      <c r="B3019" s="458">
        <v>5110241010</v>
      </c>
      <c r="C3019" s="465" t="s">
        <v>605</v>
      </c>
      <c r="D3019" s="515">
        <v>0</v>
      </c>
      <c r="E3019" s="513"/>
    </row>
    <row r="3020" spans="2:5" x14ac:dyDescent="0.2">
      <c r="B3020" s="458">
        <v>5110241011</v>
      </c>
      <c r="C3020" s="465" t="s">
        <v>605</v>
      </c>
      <c r="D3020" s="515">
        <v>0</v>
      </c>
      <c r="E3020" s="513"/>
    </row>
    <row r="3021" spans="2:5" x14ac:dyDescent="0.2">
      <c r="B3021" s="458">
        <v>5110241012</v>
      </c>
      <c r="C3021" s="465" t="s">
        <v>605</v>
      </c>
      <c r="D3021" s="515">
        <v>0</v>
      </c>
      <c r="E3021" s="513"/>
    </row>
    <row r="3022" spans="2:5" x14ac:dyDescent="0.2">
      <c r="B3022" s="458">
        <v>5110241013</v>
      </c>
      <c r="C3022" s="465" t="s">
        <v>605</v>
      </c>
      <c r="D3022" s="515">
        <v>0</v>
      </c>
      <c r="E3022" s="513"/>
    </row>
    <row r="3023" spans="2:5" x14ac:dyDescent="0.2">
      <c r="B3023" s="458">
        <v>5110241014</v>
      </c>
      <c r="C3023" s="465" t="s">
        <v>605</v>
      </c>
      <c r="D3023" s="515">
        <v>0</v>
      </c>
      <c r="E3023" s="513"/>
    </row>
    <row r="3024" spans="2:5" x14ac:dyDescent="0.2">
      <c r="B3024" s="458">
        <v>5110241015</v>
      </c>
      <c r="C3024" s="465" t="s">
        <v>605</v>
      </c>
      <c r="D3024" s="515">
        <v>0</v>
      </c>
      <c r="E3024" s="513"/>
    </row>
    <row r="3025" spans="2:5" x14ac:dyDescent="0.2">
      <c r="B3025" s="458">
        <v>5110241016</v>
      </c>
      <c r="C3025" s="465" t="s">
        <v>605</v>
      </c>
      <c r="D3025" s="515">
        <v>0</v>
      </c>
      <c r="E3025" s="513"/>
    </row>
    <row r="3026" spans="2:5" x14ac:dyDescent="0.2">
      <c r="B3026" s="458">
        <v>5110241017</v>
      </c>
      <c r="C3026" s="465" t="s">
        <v>605</v>
      </c>
      <c r="D3026" s="515">
        <v>0</v>
      </c>
      <c r="E3026" s="513"/>
    </row>
    <row r="3027" spans="2:5" x14ac:dyDescent="0.2">
      <c r="B3027" s="458">
        <v>5110241018</v>
      </c>
      <c r="C3027" s="465" t="s">
        <v>605</v>
      </c>
      <c r="D3027" s="515">
        <v>0</v>
      </c>
      <c r="E3027" s="513"/>
    </row>
    <row r="3028" spans="2:5" x14ac:dyDescent="0.2">
      <c r="B3028" s="458">
        <v>5110241019</v>
      </c>
      <c r="C3028" s="465" t="s">
        <v>605</v>
      </c>
      <c r="D3028" s="515">
        <v>0</v>
      </c>
      <c r="E3028" s="513"/>
    </row>
    <row r="3029" spans="2:5" x14ac:dyDescent="0.2">
      <c r="B3029" s="458">
        <v>5110241020</v>
      </c>
      <c r="C3029" s="465" t="s">
        <v>605</v>
      </c>
      <c r="D3029" s="515">
        <v>0</v>
      </c>
      <c r="E3029" s="513"/>
    </row>
    <row r="3030" spans="2:5" x14ac:dyDescent="0.2">
      <c r="B3030" s="458">
        <v>5110242001</v>
      </c>
      <c r="C3030" s="465" t="s">
        <v>606</v>
      </c>
      <c r="D3030" s="515">
        <v>0</v>
      </c>
      <c r="E3030" s="513"/>
    </row>
    <row r="3031" spans="2:5" x14ac:dyDescent="0.2">
      <c r="B3031" s="458">
        <v>5110242002</v>
      </c>
      <c r="C3031" s="465" t="s">
        <v>606</v>
      </c>
      <c r="D3031" s="515">
        <v>0</v>
      </c>
      <c r="E3031" s="513"/>
    </row>
    <row r="3032" spans="2:5" x14ac:dyDescent="0.2">
      <c r="B3032" s="458">
        <v>5150251001</v>
      </c>
      <c r="C3032" s="465" t="s">
        <v>607</v>
      </c>
      <c r="D3032" s="515">
        <v>4060</v>
      </c>
      <c r="E3032" s="513"/>
    </row>
    <row r="3033" spans="2:5" x14ac:dyDescent="0.2">
      <c r="B3033" s="456">
        <v>5110261001</v>
      </c>
      <c r="C3033" s="466" t="s">
        <v>608</v>
      </c>
      <c r="D3033" s="517">
        <v>0</v>
      </c>
      <c r="E3033" s="513"/>
    </row>
    <row r="3034" spans="2:5" x14ac:dyDescent="0.2">
      <c r="B3034" s="456">
        <v>5110261002</v>
      </c>
      <c r="C3034" s="466" t="s">
        <v>608</v>
      </c>
      <c r="D3034" s="517">
        <v>0</v>
      </c>
      <c r="E3034" s="513"/>
    </row>
    <row r="3035" spans="2:5" x14ac:dyDescent="0.2">
      <c r="B3035" s="456">
        <v>5110261003</v>
      </c>
      <c r="C3035" s="466" t="s">
        <v>608</v>
      </c>
      <c r="D3035" s="517">
        <v>0</v>
      </c>
      <c r="E3035" s="513"/>
    </row>
    <row r="3036" spans="2:5" x14ac:dyDescent="0.2">
      <c r="B3036" s="456">
        <v>5110261004</v>
      </c>
      <c r="C3036" s="466" t="s">
        <v>608</v>
      </c>
      <c r="D3036" s="517">
        <v>0</v>
      </c>
      <c r="E3036" s="513"/>
    </row>
    <row r="3037" spans="2:5" x14ac:dyDescent="0.2">
      <c r="B3037" s="456">
        <v>5110261005</v>
      </c>
      <c r="C3037" s="466" t="s">
        <v>608</v>
      </c>
      <c r="D3037" s="517">
        <v>0</v>
      </c>
      <c r="E3037" s="513"/>
    </row>
    <row r="3038" spans="2:5" x14ac:dyDescent="0.2">
      <c r="B3038" s="456">
        <v>5110261006</v>
      </c>
      <c r="C3038" s="466" t="s">
        <v>608</v>
      </c>
      <c r="D3038" s="517">
        <v>0</v>
      </c>
      <c r="E3038" s="513"/>
    </row>
    <row r="3039" spans="2:5" x14ac:dyDescent="0.2">
      <c r="B3039" s="456">
        <v>5110261007</v>
      </c>
      <c r="C3039" s="466" t="s">
        <v>608</v>
      </c>
      <c r="D3039" s="517">
        <v>0</v>
      </c>
      <c r="E3039" s="513"/>
    </row>
    <row r="3040" spans="2:5" x14ac:dyDescent="0.2">
      <c r="B3040" s="456">
        <v>5110261008</v>
      </c>
      <c r="C3040" s="466" t="s">
        <v>608</v>
      </c>
      <c r="D3040" s="517">
        <v>0</v>
      </c>
      <c r="E3040" s="513"/>
    </row>
    <row r="3041" spans="2:5" x14ac:dyDescent="0.2">
      <c r="B3041" s="456">
        <v>5110261009</v>
      </c>
      <c r="C3041" s="466" t="s">
        <v>608</v>
      </c>
      <c r="D3041" s="517">
        <v>0</v>
      </c>
      <c r="E3041" s="513"/>
    </row>
    <row r="3042" spans="2:5" x14ac:dyDescent="0.2">
      <c r="B3042" s="456">
        <v>5110261010</v>
      </c>
      <c r="C3042" s="466" t="s">
        <v>608</v>
      </c>
      <c r="D3042" s="517">
        <v>0</v>
      </c>
      <c r="E3042" s="513"/>
    </row>
    <row r="3043" spans="2:5" x14ac:dyDescent="0.2">
      <c r="B3043" s="456">
        <v>5110261011</v>
      </c>
      <c r="C3043" s="466" t="s">
        <v>608</v>
      </c>
      <c r="D3043" s="517">
        <v>4352</v>
      </c>
      <c r="E3043" s="513"/>
    </row>
    <row r="3044" spans="2:5" x14ac:dyDescent="0.2">
      <c r="B3044" s="456">
        <v>5110261012</v>
      </c>
      <c r="C3044" s="466" t="s">
        <v>608</v>
      </c>
      <c r="D3044" s="517">
        <v>4352</v>
      </c>
      <c r="E3044" s="513"/>
    </row>
    <row r="3045" spans="2:5" x14ac:dyDescent="0.2">
      <c r="B3045" s="456">
        <v>5110261013</v>
      </c>
      <c r="C3045" s="466" t="s">
        <v>608</v>
      </c>
      <c r="D3045" s="517">
        <v>4352</v>
      </c>
      <c r="E3045" s="513"/>
    </row>
    <row r="3046" spans="2:5" x14ac:dyDescent="0.2">
      <c r="B3046" s="456">
        <v>5110261014</v>
      </c>
      <c r="C3046" s="466" t="s">
        <v>608</v>
      </c>
      <c r="D3046" s="517">
        <v>4352</v>
      </c>
      <c r="E3046" s="513"/>
    </row>
    <row r="3047" spans="2:5" x14ac:dyDescent="0.2">
      <c r="B3047" s="456">
        <v>5110261015</v>
      </c>
      <c r="C3047" s="466" t="s">
        <v>608</v>
      </c>
      <c r="D3047" s="517">
        <v>4352</v>
      </c>
      <c r="E3047" s="513"/>
    </row>
    <row r="3048" spans="2:5" x14ac:dyDescent="0.2">
      <c r="B3048" s="456">
        <v>5110261016</v>
      </c>
      <c r="C3048" s="466" t="s">
        <v>608</v>
      </c>
      <c r="D3048" s="517">
        <v>4352</v>
      </c>
      <c r="E3048" s="513"/>
    </row>
    <row r="3049" spans="2:5" x14ac:dyDescent="0.2">
      <c r="B3049" s="456">
        <v>5110261017</v>
      </c>
      <c r="C3049" s="466" t="s">
        <v>608</v>
      </c>
      <c r="D3049" s="517">
        <v>4352</v>
      </c>
      <c r="E3049" s="513"/>
    </row>
    <row r="3050" spans="2:5" x14ac:dyDescent="0.2">
      <c r="B3050" s="456">
        <v>5110261018</v>
      </c>
      <c r="C3050" s="466" t="s">
        <v>608</v>
      </c>
      <c r="D3050" s="517">
        <v>4352</v>
      </c>
      <c r="E3050" s="513"/>
    </row>
    <row r="3051" spans="2:5" x14ac:dyDescent="0.2">
      <c r="B3051" s="456">
        <v>5110261019</v>
      </c>
      <c r="C3051" s="466" t="s">
        <v>608</v>
      </c>
      <c r="D3051" s="517">
        <v>4352</v>
      </c>
      <c r="E3051" s="513"/>
    </row>
    <row r="3052" spans="2:5" x14ac:dyDescent="0.2">
      <c r="B3052" s="456">
        <v>5110261020</v>
      </c>
      <c r="C3052" s="466" t="s">
        <v>608</v>
      </c>
      <c r="D3052" s="517">
        <v>4352</v>
      </c>
      <c r="E3052" s="513"/>
    </row>
    <row r="3053" spans="2:5" x14ac:dyDescent="0.2">
      <c r="B3053" s="456">
        <v>5110262001</v>
      </c>
      <c r="C3053" s="466" t="s">
        <v>609</v>
      </c>
      <c r="D3053" s="517">
        <v>0</v>
      </c>
      <c r="E3053" s="513"/>
    </row>
    <row r="3054" spans="2:5" x14ac:dyDescent="0.2">
      <c r="B3054" s="456">
        <v>5110262002</v>
      </c>
      <c r="C3054" s="466" t="s">
        <v>609</v>
      </c>
      <c r="D3054" s="517">
        <v>0</v>
      </c>
      <c r="E3054" s="513"/>
    </row>
    <row r="3055" spans="2:5" x14ac:dyDescent="0.2">
      <c r="B3055" s="456">
        <v>5110262003</v>
      </c>
      <c r="C3055" s="466" t="s">
        <v>609</v>
      </c>
      <c r="D3055" s="517">
        <v>0</v>
      </c>
      <c r="E3055" s="513"/>
    </row>
    <row r="3056" spans="2:5" x14ac:dyDescent="0.2">
      <c r="B3056" s="456">
        <v>5110262004</v>
      </c>
      <c r="C3056" s="466" t="s">
        <v>609</v>
      </c>
      <c r="D3056" s="517">
        <v>0</v>
      </c>
      <c r="E3056" s="513"/>
    </row>
    <row r="3057" spans="2:5" x14ac:dyDescent="0.2">
      <c r="B3057" s="456">
        <v>5110262005</v>
      </c>
      <c r="C3057" s="466" t="s">
        <v>609</v>
      </c>
      <c r="D3057" s="517">
        <v>0</v>
      </c>
      <c r="E3057" s="513"/>
    </row>
    <row r="3058" spans="2:5" x14ac:dyDescent="0.2">
      <c r="B3058" s="456">
        <v>5110262006</v>
      </c>
      <c r="C3058" s="466" t="s">
        <v>609</v>
      </c>
      <c r="D3058" s="517">
        <v>0</v>
      </c>
      <c r="E3058" s="513"/>
    </row>
    <row r="3059" spans="2:5" x14ac:dyDescent="0.2">
      <c r="B3059" s="456">
        <v>5110262007</v>
      </c>
      <c r="C3059" s="466" t="s">
        <v>609</v>
      </c>
      <c r="D3059" s="517">
        <v>0</v>
      </c>
      <c r="E3059" s="513"/>
    </row>
    <row r="3060" spans="2:5" x14ac:dyDescent="0.2">
      <c r="B3060" s="456">
        <v>5110262008</v>
      </c>
      <c r="C3060" s="466" t="s">
        <v>609</v>
      </c>
      <c r="D3060" s="517">
        <v>0</v>
      </c>
      <c r="E3060" s="513"/>
    </row>
    <row r="3061" spans="2:5" x14ac:dyDescent="0.2">
      <c r="B3061" s="456">
        <v>5110262009</v>
      </c>
      <c r="C3061" s="466" t="s">
        <v>609</v>
      </c>
      <c r="D3061" s="517">
        <v>0</v>
      </c>
      <c r="E3061" s="513"/>
    </row>
    <row r="3062" spans="2:5" x14ac:dyDescent="0.2">
      <c r="B3062" s="456">
        <v>5110262010</v>
      </c>
      <c r="C3062" s="466" t="s">
        <v>609</v>
      </c>
      <c r="D3062" s="517">
        <v>0</v>
      </c>
      <c r="E3062" s="513"/>
    </row>
    <row r="3063" spans="2:5" x14ac:dyDescent="0.2">
      <c r="B3063" s="456">
        <v>5110262011</v>
      </c>
      <c r="C3063" s="466" t="s">
        <v>609</v>
      </c>
      <c r="D3063" s="517">
        <v>4062.99</v>
      </c>
      <c r="E3063" s="513"/>
    </row>
    <row r="3064" spans="2:5" x14ac:dyDescent="0.2">
      <c r="B3064" s="456">
        <v>5110262012</v>
      </c>
      <c r="C3064" s="466" t="s">
        <v>609</v>
      </c>
      <c r="D3064" s="517">
        <v>3927</v>
      </c>
      <c r="E3064" s="513"/>
    </row>
    <row r="3065" spans="2:5" x14ac:dyDescent="0.2">
      <c r="B3065" s="456">
        <v>5110262013</v>
      </c>
      <c r="C3065" s="466" t="s">
        <v>609</v>
      </c>
      <c r="D3065" s="517">
        <v>4062.99</v>
      </c>
      <c r="E3065" s="513"/>
    </row>
    <row r="3066" spans="2:5" x14ac:dyDescent="0.2">
      <c r="B3066" s="456">
        <v>5110262014</v>
      </c>
      <c r="C3066" s="466" t="s">
        <v>609</v>
      </c>
      <c r="D3066" s="517">
        <v>4062.99</v>
      </c>
      <c r="E3066" s="513"/>
    </row>
    <row r="3067" spans="2:5" x14ac:dyDescent="0.2">
      <c r="B3067" s="456">
        <v>5110262015</v>
      </c>
      <c r="C3067" s="466" t="s">
        <v>609</v>
      </c>
      <c r="D3067" s="517">
        <v>4062.99</v>
      </c>
      <c r="E3067" s="513"/>
    </row>
    <row r="3068" spans="2:5" x14ac:dyDescent="0.2">
      <c r="B3068" s="456">
        <v>5110262016</v>
      </c>
      <c r="C3068" s="466" t="s">
        <v>609</v>
      </c>
      <c r="D3068" s="517">
        <v>3927</v>
      </c>
      <c r="E3068" s="513"/>
    </row>
    <row r="3069" spans="2:5" x14ac:dyDescent="0.2">
      <c r="B3069" s="456">
        <v>5110262017</v>
      </c>
      <c r="C3069" s="466" t="s">
        <v>609</v>
      </c>
      <c r="D3069" s="517">
        <v>3927</v>
      </c>
      <c r="E3069" s="513"/>
    </row>
    <row r="3070" spans="2:5" x14ac:dyDescent="0.2">
      <c r="B3070" s="456">
        <v>5110262018</v>
      </c>
      <c r="C3070" s="466" t="s">
        <v>609</v>
      </c>
      <c r="D3070" s="517">
        <v>3927</v>
      </c>
      <c r="E3070" s="513"/>
    </row>
    <row r="3071" spans="2:5" x14ac:dyDescent="0.2">
      <c r="B3071" s="456">
        <v>5110262019</v>
      </c>
      <c r="C3071" s="466" t="s">
        <v>609</v>
      </c>
      <c r="D3071" s="517">
        <v>3927</v>
      </c>
      <c r="E3071" s="513"/>
    </row>
    <row r="3072" spans="2:5" x14ac:dyDescent="0.2">
      <c r="B3072" s="456">
        <v>5110262020</v>
      </c>
      <c r="C3072" s="466" t="s">
        <v>609</v>
      </c>
      <c r="D3072" s="517">
        <v>3927</v>
      </c>
      <c r="E3072" s="513"/>
    </row>
    <row r="3073" spans="2:5" x14ac:dyDescent="0.2">
      <c r="B3073" s="456">
        <v>5110262021</v>
      </c>
      <c r="C3073" s="466" t="s">
        <v>609</v>
      </c>
      <c r="D3073" s="517">
        <v>3927</v>
      </c>
      <c r="E3073" s="513"/>
    </row>
    <row r="3074" spans="2:5" x14ac:dyDescent="0.2">
      <c r="B3074" s="456">
        <v>5110262022</v>
      </c>
      <c r="C3074" s="466" t="s">
        <v>609</v>
      </c>
      <c r="D3074" s="517">
        <v>3927</v>
      </c>
      <c r="E3074" s="513"/>
    </row>
    <row r="3075" spans="2:5" x14ac:dyDescent="0.2">
      <c r="B3075" s="456">
        <v>5110262023</v>
      </c>
      <c r="C3075" s="466" t="s">
        <v>609</v>
      </c>
      <c r="D3075" s="517">
        <v>3927</v>
      </c>
      <c r="E3075" s="513"/>
    </row>
    <row r="3076" spans="2:5" x14ac:dyDescent="0.2">
      <c r="B3076" s="456">
        <v>5110262024</v>
      </c>
      <c r="C3076" s="466" t="s">
        <v>609</v>
      </c>
      <c r="D3076" s="517">
        <v>3927</v>
      </c>
      <c r="E3076" s="513"/>
    </row>
    <row r="3077" spans="2:5" x14ac:dyDescent="0.2">
      <c r="B3077" s="456">
        <v>5110262025</v>
      </c>
      <c r="C3077" s="466" t="s">
        <v>609</v>
      </c>
      <c r="D3077" s="517">
        <v>4062.99</v>
      </c>
      <c r="E3077" s="513"/>
    </row>
    <row r="3078" spans="2:5" x14ac:dyDescent="0.2">
      <c r="B3078" s="456">
        <v>56902271001</v>
      </c>
      <c r="C3078" s="466" t="s">
        <v>610</v>
      </c>
      <c r="D3078" s="517">
        <v>0</v>
      </c>
      <c r="E3078" s="513"/>
    </row>
    <row r="3079" spans="2:5" x14ac:dyDescent="0.2">
      <c r="B3079" s="456">
        <v>56902271002</v>
      </c>
      <c r="C3079" s="466" t="s">
        <v>610</v>
      </c>
      <c r="D3079" s="517">
        <v>0</v>
      </c>
      <c r="E3079" s="513"/>
    </row>
    <row r="3080" spans="2:5" x14ac:dyDescent="0.2">
      <c r="B3080" s="456">
        <v>56902271003</v>
      </c>
      <c r="C3080" s="466" t="s">
        <v>610</v>
      </c>
      <c r="D3080" s="517">
        <v>0</v>
      </c>
      <c r="E3080" s="513"/>
    </row>
    <row r="3081" spans="2:5" x14ac:dyDescent="0.2">
      <c r="B3081" s="456">
        <v>56902271004</v>
      </c>
      <c r="C3081" s="466" t="s">
        <v>610</v>
      </c>
      <c r="D3081" s="517">
        <v>0</v>
      </c>
      <c r="E3081" s="513"/>
    </row>
    <row r="3082" spans="2:5" x14ac:dyDescent="0.2">
      <c r="B3082" s="458">
        <v>5110281001</v>
      </c>
      <c r="C3082" s="465" t="s">
        <v>611</v>
      </c>
      <c r="D3082" s="515">
        <v>0</v>
      </c>
      <c r="E3082" s="513"/>
    </row>
    <row r="3083" spans="2:5" x14ac:dyDescent="0.2">
      <c r="B3083" s="458">
        <v>5110281002</v>
      </c>
      <c r="C3083" s="465" t="s">
        <v>611</v>
      </c>
      <c r="D3083" s="515">
        <v>0</v>
      </c>
      <c r="E3083" s="513"/>
    </row>
    <row r="3084" spans="2:5" x14ac:dyDescent="0.2">
      <c r="B3084" s="458">
        <v>5110281003</v>
      </c>
      <c r="C3084" s="465" t="s">
        <v>611</v>
      </c>
      <c r="D3084" s="515">
        <v>0</v>
      </c>
      <c r="E3084" s="513"/>
    </row>
    <row r="3085" spans="2:5" x14ac:dyDescent="0.2">
      <c r="B3085" s="458">
        <v>5110281004</v>
      </c>
      <c r="C3085" s="465" t="s">
        <v>611</v>
      </c>
      <c r="D3085" s="515">
        <v>0</v>
      </c>
      <c r="E3085" s="513"/>
    </row>
    <row r="3086" spans="2:5" x14ac:dyDescent="0.2">
      <c r="B3086" s="458">
        <v>5110282001</v>
      </c>
      <c r="C3086" s="465" t="s">
        <v>612</v>
      </c>
      <c r="D3086" s="515">
        <v>0</v>
      </c>
      <c r="E3086" s="513"/>
    </row>
    <row r="3087" spans="2:5" x14ac:dyDescent="0.2">
      <c r="B3087" s="458">
        <v>5110282002</v>
      </c>
      <c r="C3087" s="465" t="s">
        <v>612</v>
      </c>
      <c r="D3087" s="515">
        <v>0</v>
      </c>
      <c r="E3087" s="513"/>
    </row>
    <row r="3088" spans="2:5" x14ac:dyDescent="0.2">
      <c r="B3088" s="458">
        <v>5110282003</v>
      </c>
      <c r="C3088" s="465" t="s">
        <v>612</v>
      </c>
      <c r="D3088" s="515">
        <v>0</v>
      </c>
      <c r="E3088" s="513"/>
    </row>
    <row r="3089" spans="2:5" x14ac:dyDescent="0.2">
      <c r="B3089" s="458">
        <v>5110282004</v>
      </c>
      <c r="C3089" s="465" t="s">
        <v>612</v>
      </c>
      <c r="D3089" s="515">
        <v>0</v>
      </c>
      <c r="E3089" s="513"/>
    </row>
    <row r="3090" spans="2:5" x14ac:dyDescent="0.2">
      <c r="B3090" s="458">
        <v>5110282005</v>
      </c>
      <c r="C3090" s="465" t="s">
        <v>612</v>
      </c>
      <c r="D3090" s="515">
        <v>0</v>
      </c>
      <c r="E3090" s="513"/>
    </row>
    <row r="3091" spans="2:5" x14ac:dyDescent="0.2">
      <c r="B3091" s="458">
        <v>5110282006</v>
      </c>
      <c r="C3091" s="465" t="s">
        <v>612</v>
      </c>
      <c r="D3091" s="515">
        <v>0</v>
      </c>
      <c r="E3091" s="513"/>
    </row>
    <row r="3092" spans="2:5" x14ac:dyDescent="0.2">
      <c r="B3092" s="456">
        <v>2480291001</v>
      </c>
      <c r="C3092" s="466" t="s">
        <v>613</v>
      </c>
      <c r="D3092" s="517">
        <v>0</v>
      </c>
      <c r="E3092" s="513"/>
    </row>
    <row r="3093" spans="2:5" x14ac:dyDescent="0.2">
      <c r="B3093" s="456">
        <v>2480291002</v>
      </c>
      <c r="C3093" s="466" t="s">
        <v>613</v>
      </c>
      <c r="D3093" s="515">
        <v>0</v>
      </c>
      <c r="E3093" s="513"/>
    </row>
    <row r="3094" spans="2:5" x14ac:dyDescent="0.2">
      <c r="B3094" s="456">
        <v>2480291003</v>
      </c>
      <c r="C3094" s="466" t="s">
        <v>613</v>
      </c>
      <c r="D3094" s="517">
        <v>0</v>
      </c>
      <c r="E3094" s="513"/>
    </row>
    <row r="3095" spans="2:5" x14ac:dyDescent="0.2">
      <c r="B3095" s="456">
        <v>2480291004</v>
      </c>
      <c r="C3095" s="466" t="s">
        <v>613</v>
      </c>
      <c r="D3095" s="515">
        <v>0</v>
      </c>
      <c r="E3095" s="513"/>
    </row>
    <row r="3096" spans="2:5" x14ac:dyDescent="0.2">
      <c r="B3096" s="456">
        <v>2480291005</v>
      </c>
      <c r="C3096" s="466" t="s">
        <v>613</v>
      </c>
      <c r="D3096" s="517">
        <v>0</v>
      </c>
      <c r="E3096" s="513"/>
    </row>
    <row r="3097" spans="2:5" x14ac:dyDescent="0.2">
      <c r="B3097" s="456">
        <v>2480291006</v>
      </c>
      <c r="C3097" s="466" t="s">
        <v>613</v>
      </c>
      <c r="D3097" s="515">
        <v>0</v>
      </c>
      <c r="E3097" s="513"/>
    </row>
    <row r="3098" spans="2:5" x14ac:dyDescent="0.2">
      <c r="B3098" s="456">
        <v>2480291007</v>
      </c>
      <c r="C3098" s="466" t="s">
        <v>613</v>
      </c>
      <c r="D3098" s="517">
        <v>0</v>
      </c>
      <c r="E3098" s="513"/>
    </row>
    <row r="3099" spans="2:5" x14ac:dyDescent="0.2">
      <c r="B3099" s="456">
        <v>2480291008</v>
      </c>
      <c r="C3099" s="466" t="s">
        <v>613</v>
      </c>
      <c r="D3099" s="515">
        <v>0</v>
      </c>
      <c r="E3099" s="513"/>
    </row>
    <row r="3100" spans="2:5" x14ac:dyDescent="0.2">
      <c r="B3100" s="456">
        <v>2480291009</v>
      </c>
      <c r="C3100" s="466" t="s">
        <v>613</v>
      </c>
      <c r="D3100" s="517">
        <v>0</v>
      </c>
      <c r="E3100" s="513"/>
    </row>
    <row r="3101" spans="2:5" x14ac:dyDescent="0.2">
      <c r="B3101" s="456">
        <v>2480291010</v>
      </c>
      <c r="C3101" s="466" t="s">
        <v>613</v>
      </c>
      <c r="D3101" s="515">
        <v>0</v>
      </c>
      <c r="E3101" s="513"/>
    </row>
    <row r="3102" spans="2:5" x14ac:dyDescent="0.2">
      <c r="B3102" s="456">
        <v>2480291011</v>
      </c>
      <c r="C3102" s="466" t="s">
        <v>613</v>
      </c>
      <c r="D3102" s="517">
        <v>0</v>
      </c>
      <c r="E3102" s="513"/>
    </row>
    <row r="3103" spans="2:5" x14ac:dyDescent="0.2">
      <c r="B3103" s="456">
        <v>2480291012</v>
      </c>
      <c r="C3103" s="466" t="s">
        <v>613</v>
      </c>
      <c r="D3103" s="515">
        <v>0</v>
      </c>
      <c r="E3103" s="513"/>
    </row>
    <row r="3104" spans="2:5" x14ac:dyDescent="0.2">
      <c r="B3104" s="456">
        <v>2480291013</v>
      </c>
      <c r="C3104" s="466" t="s">
        <v>613</v>
      </c>
      <c r="D3104" s="517">
        <v>0</v>
      </c>
      <c r="E3104" s="513"/>
    </row>
    <row r="3105" spans="2:5" x14ac:dyDescent="0.2">
      <c r="B3105" s="456">
        <v>2480291014</v>
      </c>
      <c r="C3105" s="466" t="s">
        <v>613</v>
      </c>
      <c r="D3105" s="515">
        <v>0</v>
      </c>
      <c r="E3105" s="513"/>
    </row>
    <row r="3106" spans="2:5" x14ac:dyDescent="0.2">
      <c r="B3106" s="456">
        <v>2480291015</v>
      </c>
      <c r="C3106" s="466" t="s">
        <v>613</v>
      </c>
      <c r="D3106" s="517">
        <v>0</v>
      </c>
      <c r="E3106" s="513"/>
    </row>
    <row r="3107" spans="2:5" x14ac:dyDescent="0.2">
      <c r="B3107" s="456">
        <v>2480291016</v>
      </c>
      <c r="C3107" s="466" t="s">
        <v>613</v>
      </c>
      <c r="D3107" s="515">
        <v>0</v>
      </c>
      <c r="E3107" s="513"/>
    </row>
    <row r="3108" spans="2:5" x14ac:dyDescent="0.2">
      <c r="B3108" s="456">
        <v>2480291017</v>
      </c>
      <c r="C3108" s="466" t="s">
        <v>613</v>
      </c>
      <c r="D3108" s="517">
        <v>0</v>
      </c>
      <c r="E3108" s="513"/>
    </row>
    <row r="3109" spans="2:5" x14ac:dyDescent="0.2">
      <c r="B3109" s="456">
        <v>5110301001</v>
      </c>
      <c r="C3109" s="466" t="s">
        <v>614</v>
      </c>
      <c r="D3109" s="517">
        <v>3144</v>
      </c>
      <c r="E3109" s="513"/>
    </row>
    <row r="3110" spans="2:5" x14ac:dyDescent="0.2">
      <c r="B3110" s="456">
        <v>5110301002</v>
      </c>
      <c r="C3110" s="466" t="s">
        <v>614</v>
      </c>
      <c r="D3110" s="517">
        <v>3144</v>
      </c>
      <c r="E3110" s="513"/>
    </row>
    <row r="3111" spans="2:5" x14ac:dyDescent="0.2">
      <c r="B3111" s="456">
        <v>5110301003</v>
      </c>
      <c r="C3111" s="466" t="s">
        <v>614</v>
      </c>
      <c r="D3111" s="517">
        <v>3144</v>
      </c>
      <c r="E3111" s="513"/>
    </row>
    <row r="3112" spans="2:5" x14ac:dyDescent="0.2">
      <c r="B3112" s="456">
        <v>5110301004</v>
      </c>
      <c r="C3112" s="466" t="s">
        <v>614</v>
      </c>
      <c r="D3112" s="517">
        <v>3144</v>
      </c>
      <c r="E3112" s="513"/>
    </row>
    <row r="3113" spans="2:5" x14ac:dyDescent="0.2">
      <c r="B3113" s="456">
        <v>5110301005</v>
      </c>
      <c r="C3113" s="466" t="s">
        <v>614</v>
      </c>
      <c r="D3113" s="517">
        <v>3144</v>
      </c>
      <c r="E3113" s="513"/>
    </row>
    <row r="3114" spans="2:5" x14ac:dyDescent="0.2">
      <c r="B3114" s="456">
        <v>5110301006</v>
      </c>
      <c r="C3114" s="466" t="s">
        <v>614</v>
      </c>
      <c r="D3114" s="517">
        <v>3144</v>
      </c>
      <c r="E3114" s="513"/>
    </row>
    <row r="3115" spans="2:5" x14ac:dyDescent="0.2">
      <c r="B3115" s="456">
        <v>5110301007</v>
      </c>
      <c r="C3115" s="466" t="s">
        <v>614</v>
      </c>
      <c r="D3115" s="517">
        <v>3144</v>
      </c>
      <c r="E3115" s="513"/>
    </row>
    <row r="3116" spans="2:5" x14ac:dyDescent="0.2">
      <c r="B3116" s="456">
        <v>5110301008</v>
      </c>
      <c r="C3116" s="466" t="s">
        <v>614</v>
      </c>
      <c r="D3116" s="517">
        <v>3144</v>
      </c>
      <c r="E3116" s="513"/>
    </row>
    <row r="3117" spans="2:5" x14ac:dyDescent="0.2">
      <c r="B3117" s="456">
        <v>5110301009</v>
      </c>
      <c r="C3117" s="466" t="s">
        <v>614</v>
      </c>
      <c r="D3117" s="517">
        <v>3144</v>
      </c>
      <c r="E3117" s="513"/>
    </row>
    <row r="3118" spans="2:5" x14ac:dyDescent="0.2">
      <c r="B3118" s="456">
        <v>5110301010</v>
      </c>
      <c r="C3118" s="466" t="s">
        <v>614</v>
      </c>
      <c r="D3118" s="517">
        <v>3144</v>
      </c>
      <c r="E3118" s="513"/>
    </row>
    <row r="3119" spans="2:5" x14ac:dyDescent="0.2">
      <c r="B3119" s="456">
        <v>5110301011</v>
      </c>
      <c r="C3119" s="466" t="s">
        <v>614</v>
      </c>
      <c r="D3119" s="517">
        <v>3144</v>
      </c>
      <c r="E3119" s="513"/>
    </row>
    <row r="3120" spans="2:5" x14ac:dyDescent="0.2">
      <c r="B3120" s="456">
        <v>5110301012</v>
      </c>
      <c r="C3120" s="466" t="s">
        <v>614</v>
      </c>
      <c r="D3120" s="517">
        <v>3144</v>
      </c>
      <c r="E3120" s="513"/>
    </row>
    <row r="3121" spans="2:5" x14ac:dyDescent="0.2">
      <c r="B3121" s="456">
        <v>5110301013</v>
      </c>
      <c r="C3121" s="466" t="s">
        <v>614</v>
      </c>
      <c r="D3121" s="517">
        <v>3144</v>
      </c>
      <c r="E3121" s="513"/>
    </row>
    <row r="3122" spans="2:5" x14ac:dyDescent="0.2">
      <c r="B3122" s="456">
        <v>5110301014</v>
      </c>
      <c r="C3122" s="466" t="s">
        <v>614</v>
      </c>
      <c r="D3122" s="517">
        <v>3144</v>
      </c>
      <c r="E3122" s="513"/>
    </row>
    <row r="3123" spans="2:5" x14ac:dyDescent="0.2">
      <c r="B3123" s="456">
        <v>5110301015</v>
      </c>
      <c r="C3123" s="466" t="s">
        <v>614</v>
      </c>
      <c r="D3123" s="517">
        <v>3144</v>
      </c>
      <c r="E3123" s="513"/>
    </row>
    <row r="3124" spans="2:5" x14ac:dyDescent="0.2">
      <c r="B3124" s="456">
        <v>5110301016</v>
      </c>
      <c r="C3124" s="466" t="s">
        <v>614</v>
      </c>
      <c r="D3124" s="517">
        <v>3144</v>
      </c>
      <c r="E3124" s="513"/>
    </row>
    <row r="3125" spans="2:5" x14ac:dyDescent="0.2">
      <c r="B3125" s="456">
        <v>5110301017</v>
      </c>
      <c r="C3125" s="466" t="s">
        <v>614</v>
      </c>
      <c r="D3125" s="517">
        <v>3144</v>
      </c>
      <c r="E3125" s="513"/>
    </row>
    <row r="3126" spans="2:5" x14ac:dyDescent="0.2">
      <c r="B3126" s="456">
        <v>5110301018</v>
      </c>
      <c r="C3126" s="466" t="s">
        <v>614</v>
      </c>
      <c r="D3126" s="517">
        <v>3144</v>
      </c>
      <c r="E3126" s="513"/>
    </row>
    <row r="3127" spans="2:5" x14ac:dyDescent="0.2">
      <c r="B3127" s="456">
        <v>5110301019</v>
      </c>
      <c r="C3127" s="466" t="s">
        <v>614</v>
      </c>
      <c r="D3127" s="517">
        <v>3144</v>
      </c>
      <c r="E3127" s="513"/>
    </row>
    <row r="3128" spans="2:5" x14ac:dyDescent="0.2">
      <c r="B3128" s="456">
        <v>5110301020</v>
      </c>
      <c r="C3128" s="466" t="s">
        <v>614</v>
      </c>
      <c r="D3128" s="517">
        <v>3144</v>
      </c>
      <c r="E3128" s="513"/>
    </row>
    <row r="3129" spans="2:5" x14ac:dyDescent="0.2">
      <c r="B3129" s="456">
        <v>5110301021</v>
      </c>
      <c r="C3129" s="466" t="s">
        <v>614</v>
      </c>
      <c r="D3129" s="517">
        <v>3144</v>
      </c>
      <c r="E3129" s="513"/>
    </row>
    <row r="3130" spans="2:5" x14ac:dyDescent="0.2">
      <c r="B3130" s="456">
        <v>5110301022</v>
      </c>
      <c r="C3130" s="466" t="s">
        <v>614</v>
      </c>
      <c r="D3130" s="517">
        <v>3144</v>
      </c>
      <c r="E3130" s="513"/>
    </row>
    <row r="3131" spans="2:5" x14ac:dyDescent="0.2">
      <c r="B3131" s="456">
        <v>5110301023</v>
      </c>
      <c r="C3131" s="466" t="s">
        <v>614</v>
      </c>
      <c r="D3131" s="517">
        <v>3144</v>
      </c>
      <c r="E3131" s="513"/>
    </row>
    <row r="3132" spans="2:5" x14ac:dyDescent="0.2">
      <c r="B3132" s="456">
        <v>5110301024</v>
      </c>
      <c r="C3132" s="466" t="s">
        <v>614</v>
      </c>
      <c r="D3132" s="517">
        <v>3144</v>
      </c>
      <c r="E3132" s="513"/>
    </row>
    <row r="3133" spans="2:5" x14ac:dyDescent="0.2">
      <c r="B3133" s="456">
        <v>5110301025</v>
      </c>
      <c r="C3133" s="466" t="s">
        <v>614</v>
      </c>
      <c r="D3133" s="517">
        <v>3144</v>
      </c>
      <c r="E3133" s="513"/>
    </row>
    <row r="3134" spans="2:5" x14ac:dyDescent="0.2">
      <c r="B3134" s="456">
        <v>5110301026</v>
      </c>
      <c r="C3134" s="466" t="s">
        <v>614</v>
      </c>
      <c r="D3134" s="517">
        <v>3144</v>
      </c>
      <c r="E3134" s="513"/>
    </row>
    <row r="3135" spans="2:5" x14ac:dyDescent="0.2">
      <c r="B3135" s="456">
        <v>5110301027</v>
      </c>
      <c r="C3135" s="466" t="s">
        <v>614</v>
      </c>
      <c r="D3135" s="517">
        <v>3144</v>
      </c>
      <c r="E3135" s="513"/>
    </row>
    <row r="3136" spans="2:5" x14ac:dyDescent="0.2">
      <c r="B3136" s="456">
        <v>5110301028</v>
      </c>
      <c r="C3136" s="466" t="s">
        <v>614</v>
      </c>
      <c r="D3136" s="517">
        <v>3144</v>
      </c>
      <c r="E3136" s="513"/>
    </row>
    <row r="3137" spans="2:5" x14ac:dyDescent="0.2">
      <c r="B3137" s="456">
        <v>5110301029</v>
      </c>
      <c r="C3137" s="466" t="s">
        <v>614</v>
      </c>
      <c r="D3137" s="517">
        <v>3144</v>
      </c>
      <c r="E3137" s="513"/>
    </row>
    <row r="3138" spans="2:5" x14ac:dyDescent="0.2">
      <c r="B3138" s="456">
        <v>5110301030</v>
      </c>
      <c r="C3138" s="466" t="s">
        <v>614</v>
      </c>
      <c r="D3138" s="517">
        <v>3144</v>
      </c>
      <c r="E3138" s="513"/>
    </row>
    <row r="3139" spans="2:5" x14ac:dyDescent="0.2">
      <c r="B3139" s="456">
        <v>5110301031</v>
      </c>
      <c r="C3139" s="466" t="s">
        <v>614</v>
      </c>
      <c r="D3139" s="517">
        <v>3144</v>
      </c>
      <c r="E3139" s="513"/>
    </row>
    <row r="3140" spans="2:5" x14ac:dyDescent="0.2">
      <c r="B3140" s="456">
        <v>5110301032</v>
      </c>
      <c r="C3140" s="466" t="s">
        <v>614</v>
      </c>
      <c r="D3140" s="517">
        <v>3144</v>
      </c>
      <c r="E3140" s="513"/>
    </row>
    <row r="3141" spans="2:5" x14ac:dyDescent="0.2">
      <c r="B3141" s="456">
        <v>5110301033</v>
      </c>
      <c r="C3141" s="466" t="s">
        <v>614</v>
      </c>
      <c r="D3141" s="517">
        <v>3144</v>
      </c>
      <c r="E3141" s="513"/>
    </row>
    <row r="3142" spans="2:5" x14ac:dyDescent="0.2">
      <c r="B3142" s="456">
        <v>5110301034</v>
      </c>
      <c r="C3142" s="466" t="s">
        <v>614</v>
      </c>
      <c r="D3142" s="517">
        <v>3144</v>
      </c>
      <c r="E3142" s="513"/>
    </row>
    <row r="3143" spans="2:5" x14ac:dyDescent="0.2">
      <c r="B3143" s="456">
        <v>5110301035</v>
      </c>
      <c r="C3143" s="466" t="s">
        <v>614</v>
      </c>
      <c r="D3143" s="517">
        <v>3144</v>
      </c>
      <c r="E3143" s="513"/>
    </row>
    <row r="3144" spans="2:5" x14ac:dyDescent="0.2">
      <c r="B3144" s="456">
        <v>5110301036</v>
      </c>
      <c r="C3144" s="466" t="s">
        <v>614</v>
      </c>
      <c r="D3144" s="517">
        <v>3144</v>
      </c>
      <c r="E3144" s="513"/>
    </row>
    <row r="3145" spans="2:5" x14ac:dyDescent="0.2">
      <c r="B3145" s="456">
        <v>5110301037</v>
      </c>
      <c r="C3145" s="466" t="s">
        <v>614</v>
      </c>
      <c r="D3145" s="517">
        <v>3144</v>
      </c>
      <c r="E3145" s="513"/>
    </row>
    <row r="3146" spans="2:5" x14ac:dyDescent="0.2">
      <c r="B3146" s="456">
        <v>5110301038</v>
      </c>
      <c r="C3146" s="466" t="s">
        <v>614</v>
      </c>
      <c r="D3146" s="517">
        <v>3144</v>
      </c>
      <c r="E3146" s="513"/>
    </row>
    <row r="3147" spans="2:5" x14ac:dyDescent="0.2">
      <c r="B3147" s="456">
        <v>5110301039</v>
      </c>
      <c r="C3147" s="466" t="s">
        <v>614</v>
      </c>
      <c r="D3147" s="517">
        <v>3144</v>
      </c>
      <c r="E3147" s="513"/>
    </row>
    <row r="3148" spans="2:5" x14ac:dyDescent="0.2">
      <c r="B3148" s="456">
        <v>5110301040</v>
      </c>
      <c r="C3148" s="466" t="s">
        <v>614</v>
      </c>
      <c r="D3148" s="517">
        <v>3144</v>
      </c>
      <c r="E3148" s="513"/>
    </row>
    <row r="3149" spans="2:5" x14ac:dyDescent="0.2">
      <c r="B3149" s="456">
        <v>5110301041</v>
      </c>
      <c r="C3149" s="466" t="s">
        <v>614</v>
      </c>
      <c r="D3149" s="517">
        <v>3144</v>
      </c>
      <c r="E3149" s="513"/>
    </row>
    <row r="3150" spans="2:5" x14ac:dyDescent="0.2">
      <c r="B3150" s="456">
        <v>5110301042</v>
      </c>
      <c r="C3150" s="466" t="s">
        <v>614</v>
      </c>
      <c r="D3150" s="517">
        <v>3144</v>
      </c>
      <c r="E3150" s="513"/>
    </row>
    <row r="3151" spans="2:5" x14ac:dyDescent="0.2">
      <c r="B3151" s="456">
        <v>5110301043</v>
      </c>
      <c r="C3151" s="466" t="s">
        <v>614</v>
      </c>
      <c r="D3151" s="517">
        <v>3144</v>
      </c>
      <c r="E3151" s="513"/>
    </row>
    <row r="3152" spans="2:5" x14ac:dyDescent="0.2">
      <c r="B3152" s="456">
        <v>5110301044</v>
      </c>
      <c r="C3152" s="466" t="s">
        <v>614</v>
      </c>
      <c r="D3152" s="517">
        <v>3144</v>
      </c>
      <c r="E3152" s="513"/>
    </row>
    <row r="3153" spans="2:5" x14ac:dyDescent="0.2">
      <c r="B3153" s="456">
        <v>5110301045</v>
      </c>
      <c r="C3153" s="466" t="s">
        <v>614</v>
      </c>
      <c r="D3153" s="517">
        <v>3144</v>
      </c>
      <c r="E3153" s="513"/>
    </row>
    <row r="3154" spans="2:5" x14ac:dyDescent="0.2">
      <c r="B3154" s="456">
        <v>5110301046</v>
      </c>
      <c r="C3154" s="466" t="s">
        <v>614</v>
      </c>
      <c r="D3154" s="517">
        <v>3144</v>
      </c>
      <c r="E3154" s="513"/>
    </row>
    <row r="3155" spans="2:5" x14ac:dyDescent="0.2">
      <c r="B3155" s="456">
        <v>5110301047</v>
      </c>
      <c r="C3155" s="466" t="s">
        <v>614</v>
      </c>
      <c r="D3155" s="517">
        <v>3144</v>
      </c>
      <c r="E3155" s="513"/>
    </row>
    <row r="3156" spans="2:5" x14ac:dyDescent="0.2">
      <c r="B3156" s="456">
        <v>5110301048</v>
      </c>
      <c r="C3156" s="466" t="s">
        <v>614</v>
      </c>
      <c r="D3156" s="517">
        <v>3144</v>
      </c>
      <c r="E3156" s="513"/>
    </row>
    <row r="3157" spans="2:5" x14ac:dyDescent="0.2">
      <c r="B3157" s="456">
        <v>5110301049</v>
      </c>
      <c r="C3157" s="466" t="s">
        <v>614</v>
      </c>
      <c r="D3157" s="517">
        <v>3144</v>
      </c>
      <c r="E3157" s="513"/>
    </row>
    <row r="3158" spans="2:5" x14ac:dyDescent="0.2">
      <c r="B3158" s="456">
        <v>5110301050</v>
      </c>
      <c r="C3158" s="466" t="s">
        <v>614</v>
      </c>
      <c r="D3158" s="517">
        <v>3144</v>
      </c>
      <c r="E3158" s="513"/>
    </row>
    <row r="3159" spans="2:5" x14ac:dyDescent="0.2">
      <c r="B3159" s="456">
        <v>5110301051</v>
      </c>
      <c r="C3159" s="466" t="s">
        <v>614</v>
      </c>
      <c r="D3159" s="517">
        <v>3144</v>
      </c>
      <c r="E3159" s="513"/>
    </row>
    <row r="3160" spans="2:5" x14ac:dyDescent="0.2">
      <c r="B3160" s="456">
        <v>5110301052</v>
      </c>
      <c r="C3160" s="466" t="s">
        <v>614</v>
      </c>
      <c r="D3160" s="517">
        <v>3144</v>
      </c>
      <c r="E3160" s="513"/>
    </row>
    <row r="3161" spans="2:5" x14ac:dyDescent="0.2">
      <c r="B3161" s="456">
        <v>5110301053</v>
      </c>
      <c r="C3161" s="466" t="s">
        <v>614</v>
      </c>
      <c r="D3161" s="517">
        <v>3144</v>
      </c>
      <c r="E3161" s="513"/>
    </row>
    <row r="3162" spans="2:5" x14ac:dyDescent="0.2">
      <c r="B3162" s="456">
        <v>5110301054</v>
      </c>
      <c r="C3162" s="466" t="s">
        <v>614</v>
      </c>
      <c r="D3162" s="517">
        <v>3144</v>
      </c>
      <c r="E3162" s="513"/>
    </row>
    <row r="3163" spans="2:5" x14ac:dyDescent="0.2">
      <c r="B3163" s="456">
        <v>5110301055</v>
      </c>
      <c r="C3163" s="466" t="s">
        <v>614</v>
      </c>
      <c r="D3163" s="517">
        <v>3144</v>
      </c>
      <c r="E3163" s="513"/>
    </row>
    <row r="3164" spans="2:5" x14ac:dyDescent="0.2">
      <c r="B3164" s="456">
        <v>5110301056</v>
      </c>
      <c r="C3164" s="466" t="s">
        <v>614</v>
      </c>
      <c r="D3164" s="517">
        <v>3144</v>
      </c>
      <c r="E3164" s="513"/>
    </row>
    <row r="3165" spans="2:5" x14ac:dyDescent="0.2">
      <c r="B3165" s="456">
        <v>5110301057</v>
      </c>
      <c r="C3165" s="466" t="s">
        <v>614</v>
      </c>
      <c r="D3165" s="517">
        <v>3144</v>
      </c>
      <c r="E3165" s="513"/>
    </row>
    <row r="3166" spans="2:5" x14ac:dyDescent="0.2">
      <c r="B3166" s="456">
        <v>5110301058</v>
      </c>
      <c r="C3166" s="466" t="s">
        <v>614</v>
      </c>
      <c r="D3166" s="517">
        <v>3144</v>
      </c>
      <c r="E3166" s="513"/>
    </row>
    <row r="3167" spans="2:5" x14ac:dyDescent="0.2">
      <c r="B3167" s="456">
        <v>5110301059</v>
      </c>
      <c r="C3167" s="466" t="s">
        <v>614</v>
      </c>
      <c r="D3167" s="517">
        <v>3144</v>
      </c>
      <c r="E3167" s="513"/>
    </row>
    <row r="3168" spans="2:5" x14ac:dyDescent="0.2">
      <c r="B3168" s="456">
        <v>5110301060</v>
      </c>
      <c r="C3168" s="466" t="s">
        <v>614</v>
      </c>
      <c r="D3168" s="517">
        <v>3144</v>
      </c>
      <c r="E3168" s="513"/>
    </row>
    <row r="3169" spans="2:5" x14ac:dyDescent="0.2">
      <c r="B3169" s="456">
        <v>5110301061</v>
      </c>
      <c r="C3169" s="466" t="s">
        <v>614</v>
      </c>
      <c r="D3169" s="517">
        <v>3144</v>
      </c>
      <c r="E3169" s="513"/>
    </row>
    <row r="3170" spans="2:5" x14ac:dyDescent="0.2">
      <c r="B3170" s="456">
        <v>5110301062</v>
      </c>
      <c r="C3170" s="466" t="s">
        <v>614</v>
      </c>
      <c r="D3170" s="517">
        <v>3144</v>
      </c>
      <c r="E3170" s="513"/>
    </row>
    <row r="3171" spans="2:5" x14ac:dyDescent="0.2">
      <c r="B3171" s="456">
        <v>5110301063</v>
      </c>
      <c r="C3171" s="466" t="s">
        <v>614</v>
      </c>
      <c r="D3171" s="517">
        <v>3144</v>
      </c>
      <c r="E3171" s="513"/>
    </row>
    <row r="3172" spans="2:5" x14ac:dyDescent="0.2">
      <c r="B3172" s="456">
        <v>5110301064</v>
      </c>
      <c r="C3172" s="466" t="s">
        <v>614</v>
      </c>
      <c r="D3172" s="517">
        <v>3144</v>
      </c>
      <c r="E3172" s="513"/>
    </row>
    <row r="3173" spans="2:5" x14ac:dyDescent="0.2">
      <c r="B3173" s="456">
        <v>5110301065</v>
      </c>
      <c r="C3173" s="466" t="s">
        <v>614</v>
      </c>
      <c r="D3173" s="517">
        <v>3144</v>
      </c>
      <c r="E3173" s="513"/>
    </row>
    <row r="3174" spans="2:5" x14ac:dyDescent="0.2">
      <c r="B3174" s="456">
        <v>5110301066</v>
      </c>
      <c r="C3174" s="466" t="s">
        <v>614</v>
      </c>
      <c r="D3174" s="517">
        <v>3144</v>
      </c>
      <c r="E3174" s="513"/>
    </row>
    <row r="3175" spans="2:5" x14ac:dyDescent="0.2">
      <c r="B3175" s="456">
        <v>5110301067</v>
      </c>
      <c r="C3175" s="466" t="s">
        <v>614</v>
      </c>
      <c r="D3175" s="517">
        <v>3144</v>
      </c>
      <c r="E3175" s="513"/>
    </row>
    <row r="3176" spans="2:5" x14ac:dyDescent="0.2">
      <c r="B3176" s="456">
        <v>5110301068</v>
      </c>
      <c r="C3176" s="466" t="s">
        <v>614</v>
      </c>
      <c r="D3176" s="517">
        <v>3144</v>
      </c>
      <c r="E3176" s="513"/>
    </row>
    <row r="3177" spans="2:5" x14ac:dyDescent="0.2">
      <c r="B3177" s="456">
        <v>5110301069</v>
      </c>
      <c r="C3177" s="466" t="s">
        <v>614</v>
      </c>
      <c r="D3177" s="517">
        <v>3144</v>
      </c>
      <c r="E3177" s="513"/>
    </row>
    <row r="3178" spans="2:5" x14ac:dyDescent="0.2">
      <c r="B3178" s="456">
        <v>5110301070</v>
      </c>
      <c r="C3178" s="466" t="s">
        <v>614</v>
      </c>
      <c r="D3178" s="517">
        <v>3144</v>
      </c>
      <c r="E3178" s="513"/>
    </row>
    <row r="3179" spans="2:5" x14ac:dyDescent="0.2">
      <c r="B3179" s="456">
        <v>5110301071</v>
      </c>
      <c r="C3179" s="466" t="s">
        <v>614</v>
      </c>
      <c r="D3179" s="517">
        <v>3144</v>
      </c>
      <c r="E3179" s="513"/>
    </row>
    <row r="3180" spans="2:5" x14ac:dyDescent="0.2">
      <c r="B3180" s="456">
        <v>5110301072</v>
      </c>
      <c r="C3180" s="466" t="s">
        <v>614</v>
      </c>
      <c r="D3180" s="517">
        <v>3144</v>
      </c>
      <c r="E3180" s="513"/>
    </row>
    <row r="3181" spans="2:5" x14ac:dyDescent="0.2">
      <c r="B3181" s="456">
        <v>5110301073</v>
      </c>
      <c r="C3181" s="466" t="s">
        <v>614</v>
      </c>
      <c r="D3181" s="517">
        <v>3144</v>
      </c>
      <c r="E3181" s="513"/>
    </row>
    <row r="3182" spans="2:5" x14ac:dyDescent="0.2">
      <c r="B3182" s="456">
        <v>5110301074</v>
      </c>
      <c r="C3182" s="466" t="s">
        <v>614</v>
      </c>
      <c r="D3182" s="517">
        <v>3144</v>
      </c>
      <c r="E3182" s="513"/>
    </row>
    <row r="3183" spans="2:5" x14ac:dyDescent="0.2">
      <c r="B3183" s="456">
        <v>5110301075</v>
      </c>
      <c r="C3183" s="466" t="s">
        <v>614</v>
      </c>
      <c r="D3183" s="517">
        <v>3144</v>
      </c>
      <c r="E3183" s="513"/>
    </row>
    <row r="3184" spans="2:5" x14ac:dyDescent="0.2">
      <c r="B3184" s="458">
        <v>5610311001</v>
      </c>
      <c r="C3184" s="465" t="s">
        <v>615</v>
      </c>
      <c r="D3184" s="515">
        <v>2585612.5</v>
      </c>
      <c r="E3184" s="513"/>
    </row>
    <row r="3185" spans="2:5" x14ac:dyDescent="0.2">
      <c r="B3185" s="458">
        <v>5410000001</v>
      </c>
      <c r="C3185" s="468" t="s">
        <v>616</v>
      </c>
      <c r="D3185" s="515">
        <v>249831.25</v>
      </c>
      <c r="E3185" s="513"/>
    </row>
    <row r="3186" spans="2:5" x14ac:dyDescent="0.2">
      <c r="B3186" s="458">
        <v>5410000002</v>
      </c>
      <c r="C3186" s="468" t="s">
        <v>617</v>
      </c>
      <c r="D3186" s="515">
        <v>130300</v>
      </c>
      <c r="E3186" s="513"/>
    </row>
    <row r="3187" spans="2:5" x14ac:dyDescent="0.2">
      <c r="B3187" s="458">
        <v>5410000003</v>
      </c>
      <c r="C3187" s="468" t="s">
        <v>618</v>
      </c>
      <c r="D3187" s="515">
        <v>194938</v>
      </c>
      <c r="E3187" s="513"/>
    </row>
    <row r="3188" spans="2:5" x14ac:dyDescent="0.2">
      <c r="B3188" s="458">
        <v>5410000004</v>
      </c>
      <c r="C3188" s="468" t="s">
        <v>619</v>
      </c>
      <c r="D3188" s="515">
        <v>400613</v>
      </c>
      <c r="E3188" s="513"/>
    </row>
    <row r="3189" spans="2:5" x14ac:dyDescent="0.2">
      <c r="B3189" s="458">
        <v>5410000005</v>
      </c>
      <c r="C3189" s="468" t="s">
        <v>620</v>
      </c>
      <c r="D3189" s="515">
        <v>149435</v>
      </c>
      <c r="E3189" s="513"/>
    </row>
    <row r="3190" spans="2:5" x14ac:dyDescent="0.2">
      <c r="B3190" s="459">
        <v>5410000006</v>
      </c>
      <c r="C3190" s="469" t="s">
        <v>621</v>
      </c>
      <c r="D3190" s="519">
        <v>221541</v>
      </c>
      <c r="E3190" s="520"/>
    </row>
    <row r="3195" spans="2:5" x14ac:dyDescent="0.2">
      <c r="B3195" s="138"/>
      <c r="C3195" s="201"/>
      <c r="D3195" s="124"/>
    </row>
    <row r="3196" spans="2:5" x14ac:dyDescent="0.2">
      <c r="B3196" s="454" t="s">
        <v>440</v>
      </c>
      <c r="C3196" s="124"/>
      <c r="D3196" s="168"/>
    </row>
    <row r="3197" spans="2:5" x14ac:dyDescent="0.2">
      <c r="B3197" s="453" t="s">
        <v>441</v>
      </c>
      <c r="C3197" s="124"/>
      <c r="D3197" s="435" t="s">
        <v>442</v>
      </c>
    </row>
    <row r="3198" spans="2:5" x14ac:dyDescent="0.2">
      <c r="B3198" s="453"/>
      <c r="C3198" s="124"/>
      <c r="D3198" s="453" t="s">
        <v>443</v>
      </c>
    </row>
    <row r="3199" spans="2:5" x14ac:dyDescent="0.2">
      <c r="B3199" s="453"/>
      <c r="C3199" s="124"/>
    </row>
  </sheetData>
  <customSheetViews>
    <customSheetView guid="{2BFC04E4-446F-4A40-A01A-17DCDED4E58E}" showGridLines="0" fitToPage="1" topLeftCell="D1">
      <selection activeCell="A49" sqref="A49:E53"/>
      <pageMargins left="0.70866141732283472" right="0.70866141732283472" top="0.74803149606299213" bottom="0.74803149606299213" header="0.31496062992125984" footer="0.31496062992125984"/>
      <pageSetup scale="77" fitToHeight="0" orientation="landscape" r:id="rId1"/>
    </customSheetView>
    <customSheetView guid="{34D32569-C70B-4FDD-AF65-5379A2EF3AC8}" showGridLines="0" fitToPage="1">
      <pageMargins left="0.70866141732283472" right="0.70866141732283472" top="0.74803149606299213" bottom="0.74803149606299213" header="0.31496062992125984" footer="0.31496062992125984"/>
      <pageSetup scale="77" fitToHeight="0" orientation="landscape" r:id="rId2"/>
    </customSheetView>
  </customSheetViews>
  <mergeCells count="6">
    <mergeCell ref="B2:E2"/>
    <mergeCell ref="B1:E1"/>
    <mergeCell ref="B4:E4"/>
    <mergeCell ref="C6:D6"/>
    <mergeCell ref="A8:B8"/>
    <mergeCell ref="B3:E3"/>
  </mergeCells>
  <pageMargins left="0.25" right="0.25" top="0.75" bottom="0.75" header="0.3" footer="0.3"/>
  <pageSetup scale="85" fitToHeight="0" orientation="landscape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3"/>
  <sheetViews>
    <sheetView showGridLines="0" workbookViewId="0">
      <selection activeCell="C28" sqref="C28"/>
    </sheetView>
  </sheetViews>
  <sheetFormatPr baseColWidth="10" defaultRowHeight="12" x14ac:dyDescent="0.2"/>
  <cols>
    <col min="1" max="1" width="4.85546875" style="100" customWidth="1"/>
    <col min="2" max="2" width="30.85546875" style="100" customWidth="1"/>
    <col min="3" max="3" width="84.42578125" style="100" customWidth="1"/>
    <col min="4" max="4" width="31.7109375" style="100" customWidth="1"/>
    <col min="5" max="5" width="4.85546875" style="100" customWidth="1"/>
    <col min="6" max="6" width="4.42578125" style="100" customWidth="1"/>
    <col min="7" max="256" width="11.42578125" style="100"/>
    <col min="257" max="257" width="4.85546875" style="100" customWidth="1"/>
    <col min="258" max="258" width="30.85546875" style="100" customWidth="1"/>
    <col min="259" max="259" width="84.42578125" style="100" customWidth="1"/>
    <col min="260" max="260" width="42.7109375" style="100" customWidth="1"/>
    <col min="261" max="261" width="4.85546875" style="100" customWidth="1"/>
    <col min="262" max="512" width="11.42578125" style="100"/>
    <col min="513" max="513" width="4.85546875" style="100" customWidth="1"/>
    <col min="514" max="514" width="30.85546875" style="100" customWidth="1"/>
    <col min="515" max="515" width="84.42578125" style="100" customWidth="1"/>
    <col min="516" max="516" width="42.7109375" style="100" customWidth="1"/>
    <col min="517" max="517" width="4.85546875" style="100" customWidth="1"/>
    <col min="518" max="768" width="11.42578125" style="100"/>
    <col min="769" max="769" width="4.85546875" style="100" customWidth="1"/>
    <col min="770" max="770" width="30.85546875" style="100" customWidth="1"/>
    <col min="771" max="771" width="84.42578125" style="100" customWidth="1"/>
    <col min="772" max="772" width="42.7109375" style="100" customWidth="1"/>
    <col min="773" max="773" width="4.85546875" style="100" customWidth="1"/>
    <col min="774" max="1024" width="11.42578125" style="100"/>
    <col min="1025" max="1025" width="4.85546875" style="100" customWidth="1"/>
    <col min="1026" max="1026" width="30.85546875" style="100" customWidth="1"/>
    <col min="1027" max="1027" width="84.42578125" style="100" customWidth="1"/>
    <col min="1028" max="1028" width="42.7109375" style="100" customWidth="1"/>
    <col min="1029" max="1029" width="4.85546875" style="100" customWidth="1"/>
    <col min="1030" max="1280" width="11.42578125" style="100"/>
    <col min="1281" max="1281" width="4.85546875" style="100" customWidth="1"/>
    <col min="1282" max="1282" width="30.85546875" style="100" customWidth="1"/>
    <col min="1283" max="1283" width="84.42578125" style="100" customWidth="1"/>
    <col min="1284" max="1284" width="42.7109375" style="100" customWidth="1"/>
    <col min="1285" max="1285" width="4.85546875" style="100" customWidth="1"/>
    <col min="1286" max="1536" width="11.42578125" style="100"/>
    <col min="1537" max="1537" width="4.85546875" style="100" customWidth="1"/>
    <col min="1538" max="1538" width="30.85546875" style="100" customWidth="1"/>
    <col min="1539" max="1539" width="84.42578125" style="100" customWidth="1"/>
    <col min="1540" max="1540" width="42.7109375" style="100" customWidth="1"/>
    <col min="1541" max="1541" width="4.85546875" style="100" customWidth="1"/>
    <col min="1542" max="1792" width="11.42578125" style="100"/>
    <col min="1793" max="1793" width="4.85546875" style="100" customWidth="1"/>
    <col min="1794" max="1794" width="30.85546875" style="100" customWidth="1"/>
    <col min="1795" max="1795" width="84.42578125" style="100" customWidth="1"/>
    <col min="1796" max="1796" width="42.7109375" style="100" customWidth="1"/>
    <col min="1797" max="1797" width="4.85546875" style="100" customWidth="1"/>
    <col min="1798" max="2048" width="11.42578125" style="100"/>
    <col min="2049" max="2049" width="4.85546875" style="100" customWidth="1"/>
    <col min="2050" max="2050" width="30.85546875" style="100" customWidth="1"/>
    <col min="2051" max="2051" width="84.42578125" style="100" customWidth="1"/>
    <col min="2052" max="2052" width="42.7109375" style="100" customWidth="1"/>
    <col min="2053" max="2053" width="4.85546875" style="100" customWidth="1"/>
    <col min="2054" max="2304" width="11.42578125" style="100"/>
    <col min="2305" max="2305" width="4.85546875" style="100" customWidth="1"/>
    <col min="2306" max="2306" width="30.85546875" style="100" customWidth="1"/>
    <col min="2307" max="2307" width="84.42578125" style="100" customWidth="1"/>
    <col min="2308" max="2308" width="42.7109375" style="100" customWidth="1"/>
    <col min="2309" max="2309" width="4.85546875" style="100" customWidth="1"/>
    <col min="2310" max="2560" width="11.42578125" style="100"/>
    <col min="2561" max="2561" width="4.85546875" style="100" customWidth="1"/>
    <col min="2562" max="2562" width="30.85546875" style="100" customWidth="1"/>
    <col min="2563" max="2563" width="84.42578125" style="100" customWidth="1"/>
    <col min="2564" max="2564" width="42.7109375" style="100" customWidth="1"/>
    <col min="2565" max="2565" width="4.85546875" style="100" customWidth="1"/>
    <col min="2566" max="2816" width="11.42578125" style="100"/>
    <col min="2817" max="2817" width="4.85546875" style="100" customWidth="1"/>
    <col min="2818" max="2818" width="30.85546875" style="100" customWidth="1"/>
    <col min="2819" max="2819" width="84.42578125" style="100" customWidth="1"/>
    <col min="2820" max="2820" width="42.7109375" style="100" customWidth="1"/>
    <col min="2821" max="2821" width="4.85546875" style="100" customWidth="1"/>
    <col min="2822" max="3072" width="11.42578125" style="100"/>
    <col min="3073" max="3073" width="4.85546875" style="100" customWidth="1"/>
    <col min="3074" max="3074" width="30.85546875" style="100" customWidth="1"/>
    <col min="3075" max="3075" width="84.42578125" style="100" customWidth="1"/>
    <col min="3076" max="3076" width="42.7109375" style="100" customWidth="1"/>
    <col min="3077" max="3077" width="4.85546875" style="100" customWidth="1"/>
    <col min="3078" max="3328" width="11.42578125" style="100"/>
    <col min="3329" max="3329" width="4.85546875" style="100" customWidth="1"/>
    <col min="3330" max="3330" width="30.85546875" style="100" customWidth="1"/>
    <col min="3331" max="3331" width="84.42578125" style="100" customWidth="1"/>
    <col min="3332" max="3332" width="42.7109375" style="100" customWidth="1"/>
    <col min="3333" max="3333" width="4.85546875" style="100" customWidth="1"/>
    <col min="3334" max="3584" width="11.42578125" style="100"/>
    <col min="3585" max="3585" width="4.85546875" style="100" customWidth="1"/>
    <col min="3586" max="3586" width="30.85546875" style="100" customWidth="1"/>
    <col min="3587" max="3587" width="84.42578125" style="100" customWidth="1"/>
    <col min="3588" max="3588" width="42.7109375" style="100" customWidth="1"/>
    <col min="3589" max="3589" width="4.85546875" style="100" customWidth="1"/>
    <col min="3590" max="3840" width="11.42578125" style="100"/>
    <col min="3841" max="3841" width="4.85546875" style="100" customWidth="1"/>
    <col min="3842" max="3842" width="30.85546875" style="100" customWidth="1"/>
    <col min="3843" max="3843" width="84.42578125" style="100" customWidth="1"/>
    <col min="3844" max="3844" width="42.7109375" style="100" customWidth="1"/>
    <col min="3845" max="3845" width="4.85546875" style="100" customWidth="1"/>
    <col min="3846" max="4096" width="11.42578125" style="100"/>
    <col min="4097" max="4097" width="4.85546875" style="100" customWidth="1"/>
    <col min="4098" max="4098" width="30.85546875" style="100" customWidth="1"/>
    <col min="4099" max="4099" width="84.42578125" style="100" customWidth="1"/>
    <col min="4100" max="4100" width="42.7109375" style="100" customWidth="1"/>
    <col min="4101" max="4101" width="4.85546875" style="100" customWidth="1"/>
    <col min="4102" max="4352" width="11.42578125" style="100"/>
    <col min="4353" max="4353" width="4.85546875" style="100" customWidth="1"/>
    <col min="4354" max="4354" width="30.85546875" style="100" customWidth="1"/>
    <col min="4355" max="4355" width="84.42578125" style="100" customWidth="1"/>
    <col min="4356" max="4356" width="42.7109375" style="100" customWidth="1"/>
    <col min="4357" max="4357" width="4.85546875" style="100" customWidth="1"/>
    <col min="4358" max="4608" width="11.42578125" style="100"/>
    <col min="4609" max="4609" width="4.85546875" style="100" customWidth="1"/>
    <col min="4610" max="4610" width="30.85546875" style="100" customWidth="1"/>
    <col min="4611" max="4611" width="84.42578125" style="100" customWidth="1"/>
    <col min="4612" max="4612" width="42.7109375" style="100" customWidth="1"/>
    <col min="4613" max="4613" width="4.85546875" style="100" customWidth="1"/>
    <col min="4614" max="4864" width="11.42578125" style="100"/>
    <col min="4865" max="4865" width="4.85546875" style="100" customWidth="1"/>
    <col min="4866" max="4866" width="30.85546875" style="100" customWidth="1"/>
    <col min="4867" max="4867" width="84.42578125" style="100" customWidth="1"/>
    <col min="4868" max="4868" width="42.7109375" style="100" customWidth="1"/>
    <col min="4869" max="4869" width="4.85546875" style="100" customWidth="1"/>
    <col min="4870" max="5120" width="11.42578125" style="100"/>
    <col min="5121" max="5121" width="4.85546875" style="100" customWidth="1"/>
    <col min="5122" max="5122" width="30.85546875" style="100" customWidth="1"/>
    <col min="5123" max="5123" width="84.42578125" style="100" customWidth="1"/>
    <col min="5124" max="5124" width="42.7109375" style="100" customWidth="1"/>
    <col min="5125" max="5125" width="4.85546875" style="100" customWidth="1"/>
    <col min="5126" max="5376" width="11.42578125" style="100"/>
    <col min="5377" max="5377" width="4.85546875" style="100" customWidth="1"/>
    <col min="5378" max="5378" width="30.85546875" style="100" customWidth="1"/>
    <col min="5379" max="5379" width="84.42578125" style="100" customWidth="1"/>
    <col min="5380" max="5380" width="42.7109375" style="100" customWidth="1"/>
    <col min="5381" max="5381" width="4.85546875" style="100" customWidth="1"/>
    <col min="5382" max="5632" width="11.42578125" style="100"/>
    <col min="5633" max="5633" width="4.85546875" style="100" customWidth="1"/>
    <col min="5634" max="5634" width="30.85546875" style="100" customWidth="1"/>
    <col min="5635" max="5635" width="84.42578125" style="100" customWidth="1"/>
    <col min="5636" max="5636" width="42.7109375" style="100" customWidth="1"/>
    <col min="5637" max="5637" width="4.85546875" style="100" customWidth="1"/>
    <col min="5638" max="5888" width="11.42578125" style="100"/>
    <col min="5889" max="5889" width="4.85546875" style="100" customWidth="1"/>
    <col min="5890" max="5890" width="30.85546875" style="100" customWidth="1"/>
    <col min="5891" max="5891" width="84.42578125" style="100" customWidth="1"/>
    <col min="5892" max="5892" width="42.7109375" style="100" customWidth="1"/>
    <col min="5893" max="5893" width="4.85546875" style="100" customWidth="1"/>
    <col min="5894" max="6144" width="11.42578125" style="100"/>
    <col min="6145" max="6145" width="4.85546875" style="100" customWidth="1"/>
    <col min="6146" max="6146" width="30.85546875" style="100" customWidth="1"/>
    <col min="6147" max="6147" width="84.42578125" style="100" customWidth="1"/>
    <col min="6148" max="6148" width="42.7109375" style="100" customWidth="1"/>
    <col min="6149" max="6149" width="4.85546875" style="100" customWidth="1"/>
    <col min="6150" max="6400" width="11.42578125" style="100"/>
    <col min="6401" max="6401" width="4.85546875" style="100" customWidth="1"/>
    <col min="6402" max="6402" width="30.85546875" style="100" customWidth="1"/>
    <col min="6403" max="6403" width="84.42578125" style="100" customWidth="1"/>
    <col min="6404" max="6404" width="42.7109375" style="100" customWidth="1"/>
    <col min="6405" max="6405" width="4.85546875" style="100" customWidth="1"/>
    <col min="6406" max="6656" width="11.42578125" style="100"/>
    <col min="6657" max="6657" width="4.85546875" style="100" customWidth="1"/>
    <col min="6658" max="6658" width="30.85546875" style="100" customWidth="1"/>
    <col min="6659" max="6659" width="84.42578125" style="100" customWidth="1"/>
    <col min="6660" max="6660" width="42.7109375" style="100" customWidth="1"/>
    <col min="6661" max="6661" width="4.85546875" style="100" customWidth="1"/>
    <col min="6662" max="6912" width="11.42578125" style="100"/>
    <col min="6913" max="6913" width="4.85546875" style="100" customWidth="1"/>
    <col min="6914" max="6914" width="30.85546875" style="100" customWidth="1"/>
    <col min="6915" max="6915" width="84.42578125" style="100" customWidth="1"/>
    <col min="6916" max="6916" width="42.7109375" style="100" customWidth="1"/>
    <col min="6917" max="6917" width="4.85546875" style="100" customWidth="1"/>
    <col min="6918" max="7168" width="11.42578125" style="100"/>
    <col min="7169" max="7169" width="4.85546875" style="100" customWidth="1"/>
    <col min="7170" max="7170" width="30.85546875" style="100" customWidth="1"/>
    <col min="7171" max="7171" width="84.42578125" style="100" customWidth="1"/>
    <col min="7172" max="7172" width="42.7109375" style="100" customWidth="1"/>
    <col min="7173" max="7173" width="4.85546875" style="100" customWidth="1"/>
    <col min="7174" max="7424" width="11.42578125" style="100"/>
    <col min="7425" max="7425" width="4.85546875" style="100" customWidth="1"/>
    <col min="7426" max="7426" width="30.85546875" style="100" customWidth="1"/>
    <col min="7427" max="7427" width="84.42578125" style="100" customWidth="1"/>
    <col min="7428" max="7428" width="42.7109375" style="100" customWidth="1"/>
    <col min="7429" max="7429" width="4.85546875" style="100" customWidth="1"/>
    <col min="7430" max="7680" width="11.42578125" style="100"/>
    <col min="7681" max="7681" width="4.85546875" style="100" customWidth="1"/>
    <col min="7682" max="7682" width="30.85546875" style="100" customWidth="1"/>
    <col min="7683" max="7683" width="84.42578125" style="100" customWidth="1"/>
    <col min="7684" max="7684" width="42.7109375" style="100" customWidth="1"/>
    <col min="7685" max="7685" width="4.85546875" style="100" customWidth="1"/>
    <col min="7686" max="7936" width="11.42578125" style="100"/>
    <col min="7937" max="7937" width="4.85546875" style="100" customWidth="1"/>
    <col min="7938" max="7938" width="30.85546875" style="100" customWidth="1"/>
    <col min="7939" max="7939" width="84.42578125" style="100" customWidth="1"/>
    <col min="7940" max="7940" width="42.7109375" style="100" customWidth="1"/>
    <col min="7941" max="7941" width="4.85546875" style="100" customWidth="1"/>
    <col min="7942" max="8192" width="11.42578125" style="100"/>
    <col min="8193" max="8193" width="4.85546875" style="100" customWidth="1"/>
    <col min="8194" max="8194" width="30.85546875" style="100" customWidth="1"/>
    <col min="8195" max="8195" width="84.42578125" style="100" customWidth="1"/>
    <col min="8196" max="8196" width="42.7109375" style="100" customWidth="1"/>
    <col min="8197" max="8197" width="4.85546875" style="100" customWidth="1"/>
    <col min="8198" max="8448" width="11.42578125" style="100"/>
    <col min="8449" max="8449" width="4.85546875" style="100" customWidth="1"/>
    <col min="8450" max="8450" width="30.85546875" style="100" customWidth="1"/>
    <col min="8451" max="8451" width="84.42578125" style="100" customWidth="1"/>
    <col min="8452" max="8452" width="42.7109375" style="100" customWidth="1"/>
    <col min="8453" max="8453" width="4.85546875" style="100" customWidth="1"/>
    <col min="8454" max="8704" width="11.42578125" style="100"/>
    <col min="8705" max="8705" width="4.85546875" style="100" customWidth="1"/>
    <col min="8706" max="8706" width="30.85546875" style="100" customWidth="1"/>
    <col min="8707" max="8707" width="84.42578125" style="100" customWidth="1"/>
    <col min="8708" max="8708" width="42.7109375" style="100" customWidth="1"/>
    <col min="8709" max="8709" width="4.85546875" style="100" customWidth="1"/>
    <col min="8710" max="8960" width="11.42578125" style="100"/>
    <col min="8961" max="8961" width="4.85546875" style="100" customWidth="1"/>
    <col min="8962" max="8962" width="30.85546875" style="100" customWidth="1"/>
    <col min="8963" max="8963" width="84.42578125" style="100" customWidth="1"/>
    <col min="8964" max="8964" width="42.7109375" style="100" customWidth="1"/>
    <col min="8965" max="8965" width="4.85546875" style="100" customWidth="1"/>
    <col min="8966" max="9216" width="11.42578125" style="100"/>
    <col min="9217" max="9217" width="4.85546875" style="100" customWidth="1"/>
    <col min="9218" max="9218" width="30.85546875" style="100" customWidth="1"/>
    <col min="9219" max="9219" width="84.42578125" style="100" customWidth="1"/>
    <col min="9220" max="9220" width="42.7109375" style="100" customWidth="1"/>
    <col min="9221" max="9221" width="4.85546875" style="100" customWidth="1"/>
    <col min="9222" max="9472" width="11.42578125" style="100"/>
    <col min="9473" max="9473" width="4.85546875" style="100" customWidth="1"/>
    <col min="9474" max="9474" width="30.85546875" style="100" customWidth="1"/>
    <col min="9475" max="9475" width="84.42578125" style="100" customWidth="1"/>
    <col min="9476" max="9476" width="42.7109375" style="100" customWidth="1"/>
    <col min="9477" max="9477" width="4.85546875" style="100" customWidth="1"/>
    <col min="9478" max="9728" width="11.42578125" style="100"/>
    <col min="9729" max="9729" width="4.85546875" style="100" customWidth="1"/>
    <col min="9730" max="9730" width="30.85546875" style="100" customWidth="1"/>
    <col min="9731" max="9731" width="84.42578125" style="100" customWidth="1"/>
    <col min="9732" max="9732" width="42.7109375" style="100" customWidth="1"/>
    <col min="9733" max="9733" width="4.85546875" style="100" customWidth="1"/>
    <col min="9734" max="9984" width="11.42578125" style="100"/>
    <col min="9985" max="9985" width="4.85546875" style="100" customWidth="1"/>
    <col min="9986" max="9986" width="30.85546875" style="100" customWidth="1"/>
    <col min="9987" max="9987" width="84.42578125" style="100" customWidth="1"/>
    <col min="9988" max="9988" width="42.7109375" style="100" customWidth="1"/>
    <col min="9989" max="9989" width="4.85546875" style="100" customWidth="1"/>
    <col min="9990" max="10240" width="11.42578125" style="100"/>
    <col min="10241" max="10241" width="4.85546875" style="100" customWidth="1"/>
    <col min="10242" max="10242" width="30.85546875" style="100" customWidth="1"/>
    <col min="10243" max="10243" width="84.42578125" style="100" customWidth="1"/>
    <col min="10244" max="10244" width="42.7109375" style="100" customWidth="1"/>
    <col min="10245" max="10245" width="4.85546875" style="100" customWidth="1"/>
    <col min="10246" max="10496" width="11.42578125" style="100"/>
    <col min="10497" max="10497" width="4.85546875" style="100" customWidth="1"/>
    <col min="10498" max="10498" width="30.85546875" style="100" customWidth="1"/>
    <col min="10499" max="10499" width="84.42578125" style="100" customWidth="1"/>
    <col min="10500" max="10500" width="42.7109375" style="100" customWidth="1"/>
    <col min="10501" max="10501" width="4.85546875" style="100" customWidth="1"/>
    <col min="10502" max="10752" width="11.42578125" style="100"/>
    <col min="10753" max="10753" width="4.85546875" style="100" customWidth="1"/>
    <col min="10754" max="10754" width="30.85546875" style="100" customWidth="1"/>
    <col min="10755" max="10755" width="84.42578125" style="100" customWidth="1"/>
    <col min="10756" max="10756" width="42.7109375" style="100" customWidth="1"/>
    <col min="10757" max="10757" width="4.85546875" style="100" customWidth="1"/>
    <col min="10758" max="11008" width="11.42578125" style="100"/>
    <col min="11009" max="11009" width="4.85546875" style="100" customWidth="1"/>
    <col min="11010" max="11010" width="30.85546875" style="100" customWidth="1"/>
    <col min="11011" max="11011" width="84.42578125" style="100" customWidth="1"/>
    <col min="11012" max="11012" width="42.7109375" style="100" customWidth="1"/>
    <col min="11013" max="11013" width="4.85546875" style="100" customWidth="1"/>
    <col min="11014" max="11264" width="11.42578125" style="100"/>
    <col min="11265" max="11265" width="4.85546875" style="100" customWidth="1"/>
    <col min="11266" max="11266" width="30.85546875" style="100" customWidth="1"/>
    <col min="11267" max="11267" width="84.42578125" style="100" customWidth="1"/>
    <col min="11268" max="11268" width="42.7109375" style="100" customWidth="1"/>
    <col min="11269" max="11269" width="4.85546875" style="100" customWidth="1"/>
    <col min="11270" max="11520" width="11.42578125" style="100"/>
    <col min="11521" max="11521" width="4.85546875" style="100" customWidth="1"/>
    <col min="11522" max="11522" width="30.85546875" style="100" customWidth="1"/>
    <col min="11523" max="11523" width="84.42578125" style="100" customWidth="1"/>
    <col min="11524" max="11524" width="42.7109375" style="100" customWidth="1"/>
    <col min="11525" max="11525" width="4.85546875" style="100" customWidth="1"/>
    <col min="11526" max="11776" width="11.42578125" style="100"/>
    <col min="11777" max="11777" width="4.85546875" style="100" customWidth="1"/>
    <col min="11778" max="11778" width="30.85546875" style="100" customWidth="1"/>
    <col min="11779" max="11779" width="84.42578125" style="100" customWidth="1"/>
    <col min="11780" max="11780" width="42.7109375" style="100" customWidth="1"/>
    <col min="11781" max="11781" width="4.85546875" style="100" customWidth="1"/>
    <col min="11782" max="12032" width="11.42578125" style="100"/>
    <col min="12033" max="12033" width="4.85546875" style="100" customWidth="1"/>
    <col min="12034" max="12034" width="30.85546875" style="100" customWidth="1"/>
    <col min="12035" max="12035" width="84.42578125" style="100" customWidth="1"/>
    <col min="12036" max="12036" width="42.7109375" style="100" customWidth="1"/>
    <col min="12037" max="12037" width="4.85546875" style="100" customWidth="1"/>
    <col min="12038" max="12288" width="11.42578125" style="100"/>
    <col min="12289" max="12289" width="4.85546875" style="100" customWidth="1"/>
    <col min="12290" max="12290" width="30.85546875" style="100" customWidth="1"/>
    <col min="12291" max="12291" width="84.42578125" style="100" customWidth="1"/>
    <col min="12292" max="12292" width="42.7109375" style="100" customWidth="1"/>
    <col min="12293" max="12293" width="4.85546875" style="100" customWidth="1"/>
    <col min="12294" max="12544" width="11.42578125" style="100"/>
    <col min="12545" max="12545" width="4.85546875" style="100" customWidth="1"/>
    <col min="12546" max="12546" width="30.85546875" style="100" customWidth="1"/>
    <col min="12547" max="12547" width="84.42578125" style="100" customWidth="1"/>
    <col min="12548" max="12548" width="42.7109375" style="100" customWidth="1"/>
    <col min="12549" max="12549" width="4.85546875" style="100" customWidth="1"/>
    <col min="12550" max="12800" width="11.42578125" style="100"/>
    <col min="12801" max="12801" width="4.85546875" style="100" customWidth="1"/>
    <col min="12802" max="12802" width="30.85546875" style="100" customWidth="1"/>
    <col min="12803" max="12803" width="84.42578125" style="100" customWidth="1"/>
    <col min="12804" max="12804" width="42.7109375" style="100" customWidth="1"/>
    <col min="12805" max="12805" width="4.85546875" style="100" customWidth="1"/>
    <col min="12806" max="13056" width="11.42578125" style="100"/>
    <col min="13057" max="13057" width="4.85546875" style="100" customWidth="1"/>
    <col min="13058" max="13058" width="30.85546875" style="100" customWidth="1"/>
    <col min="13059" max="13059" width="84.42578125" style="100" customWidth="1"/>
    <col min="13060" max="13060" width="42.7109375" style="100" customWidth="1"/>
    <col min="13061" max="13061" width="4.85546875" style="100" customWidth="1"/>
    <col min="13062" max="13312" width="11.42578125" style="100"/>
    <col min="13313" max="13313" width="4.85546875" style="100" customWidth="1"/>
    <col min="13314" max="13314" width="30.85546875" style="100" customWidth="1"/>
    <col min="13315" max="13315" width="84.42578125" style="100" customWidth="1"/>
    <col min="13316" max="13316" width="42.7109375" style="100" customWidth="1"/>
    <col min="13317" max="13317" width="4.85546875" style="100" customWidth="1"/>
    <col min="13318" max="13568" width="11.42578125" style="100"/>
    <col min="13569" max="13569" width="4.85546875" style="100" customWidth="1"/>
    <col min="13570" max="13570" width="30.85546875" style="100" customWidth="1"/>
    <col min="13571" max="13571" width="84.42578125" style="100" customWidth="1"/>
    <col min="13572" max="13572" width="42.7109375" style="100" customWidth="1"/>
    <col min="13573" max="13573" width="4.85546875" style="100" customWidth="1"/>
    <col min="13574" max="13824" width="11.42578125" style="100"/>
    <col min="13825" max="13825" width="4.85546875" style="100" customWidth="1"/>
    <col min="13826" max="13826" width="30.85546875" style="100" customWidth="1"/>
    <col min="13827" max="13827" width="84.42578125" style="100" customWidth="1"/>
    <col min="13828" max="13828" width="42.7109375" style="100" customWidth="1"/>
    <col min="13829" max="13829" width="4.85546875" style="100" customWidth="1"/>
    <col min="13830" max="14080" width="11.42578125" style="100"/>
    <col min="14081" max="14081" width="4.85546875" style="100" customWidth="1"/>
    <col min="14082" max="14082" width="30.85546875" style="100" customWidth="1"/>
    <col min="14083" max="14083" width="84.42578125" style="100" customWidth="1"/>
    <col min="14084" max="14084" width="42.7109375" style="100" customWidth="1"/>
    <col min="14085" max="14085" width="4.85546875" style="100" customWidth="1"/>
    <col min="14086" max="14336" width="11.42578125" style="100"/>
    <col min="14337" max="14337" width="4.85546875" style="100" customWidth="1"/>
    <col min="14338" max="14338" width="30.85546875" style="100" customWidth="1"/>
    <col min="14339" max="14339" width="84.42578125" style="100" customWidth="1"/>
    <col min="14340" max="14340" width="42.7109375" style="100" customWidth="1"/>
    <col min="14341" max="14341" width="4.85546875" style="100" customWidth="1"/>
    <col min="14342" max="14592" width="11.42578125" style="100"/>
    <col min="14593" max="14593" width="4.85546875" style="100" customWidth="1"/>
    <col min="14594" max="14594" width="30.85546875" style="100" customWidth="1"/>
    <col min="14595" max="14595" width="84.42578125" style="100" customWidth="1"/>
    <col min="14596" max="14596" width="42.7109375" style="100" customWidth="1"/>
    <col min="14597" max="14597" width="4.85546875" style="100" customWidth="1"/>
    <col min="14598" max="14848" width="11.42578125" style="100"/>
    <col min="14849" max="14849" width="4.85546875" style="100" customWidth="1"/>
    <col min="14850" max="14850" width="30.85546875" style="100" customWidth="1"/>
    <col min="14851" max="14851" width="84.42578125" style="100" customWidth="1"/>
    <col min="14852" max="14852" width="42.7109375" style="100" customWidth="1"/>
    <col min="14853" max="14853" width="4.85546875" style="100" customWidth="1"/>
    <col min="14854" max="15104" width="11.42578125" style="100"/>
    <col min="15105" max="15105" width="4.85546875" style="100" customWidth="1"/>
    <col min="15106" max="15106" width="30.85546875" style="100" customWidth="1"/>
    <col min="15107" max="15107" width="84.42578125" style="100" customWidth="1"/>
    <col min="15108" max="15108" width="42.7109375" style="100" customWidth="1"/>
    <col min="15109" max="15109" width="4.85546875" style="100" customWidth="1"/>
    <col min="15110" max="15360" width="11.42578125" style="100"/>
    <col min="15361" max="15361" width="4.85546875" style="100" customWidth="1"/>
    <col min="15362" max="15362" width="30.85546875" style="100" customWidth="1"/>
    <col min="15363" max="15363" width="84.42578125" style="100" customWidth="1"/>
    <col min="15364" max="15364" width="42.7109375" style="100" customWidth="1"/>
    <col min="15365" max="15365" width="4.85546875" style="100" customWidth="1"/>
    <col min="15366" max="15616" width="11.42578125" style="100"/>
    <col min="15617" max="15617" width="4.85546875" style="100" customWidth="1"/>
    <col min="15618" max="15618" width="30.85546875" style="100" customWidth="1"/>
    <col min="15619" max="15619" width="84.42578125" style="100" customWidth="1"/>
    <col min="15620" max="15620" width="42.7109375" style="100" customWidth="1"/>
    <col min="15621" max="15621" width="4.85546875" style="100" customWidth="1"/>
    <col min="15622" max="15872" width="11.42578125" style="100"/>
    <col min="15873" max="15873" width="4.85546875" style="100" customWidth="1"/>
    <col min="15874" max="15874" width="30.85546875" style="100" customWidth="1"/>
    <col min="15875" max="15875" width="84.42578125" style="100" customWidth="1"/>
    <col min="15876" max="15876" width="42.7109375" style="100" customWidth="1"/>
    <col min="15877" max="15877" width="4.85546875" style="100" customWidth="1"/>
    <col min="15878" max="16128" width="11.42578125" style="100"/>
    <col min="16129" max="16129" width="4.85546875" style="100" customWidth="1"/>
    <col min="16130" max="16130" width="30.85546875" style="100" customWidth="1"/>
    <col min="16131" max="16131" width="84.42578125" style="100" customWidth="1"/>
    <col min="16132" max="16132" width="42.7109375" style="100" customWidth="1"/>
    <col min="16133" max="16133" width="4.85546875" style="100" customWidth="1"/>
    <col min="16134" max="16384" width="11.42578125" style="100"/>
  </cols>
  <sheetData>
    <row r="1" spans="1:8" s="96" customFormat="1" x14ac:dyDescent="0.2">
      <c r="A1" s="406"/>
      <c r="B1" s="689" t="s">
        <v>407</v>
      </c>
      <c r="C1" s="689"/>
      <c r="D1" s="689"/>
      <c r="E1" s="690"/>
    </row>
    <row r="2" spans="1:8" s="96" customFormat="1" x14ac:dyDescent="0.2">
      <c r="A2" s="407"/>
      <c r="B2" s="687" t="s">
        <v>391</v>
      </c>
      <c r="C2" s="687"/>
      <c r="D2" s="687"/>
      <c r="E2" s="688"/>
    </row>
    <row r="3" spans="1:8" s="96" customFormat="1" x14ac:dyDescent="0.2">
      <c r="A3" s="407"/>
      <c r="B3" s="687" t="s">
        <v>1</v>
      </c>
      <c r="C3" s="687"/>
      <c r="D3" s="687"/>
      <c r="E3" s="688"/>
    </row>
    <row r="4" spans="1:8" s="96" customFormat="1" x14ac:dyDescent="0.2">
      <c r="A4" s="407"/>
      <c r="B4" s="397"/>
      <c r="C4" s="397" t="s">
        <v>422</v>
      </c>
      <c r="D4" s="397"/>
      <c r="E4" s="415"/>
    </row>
    <row r="5" spans="1:8" x14ac:dyDescent="0.2">
      <c r="A5" s="409"/>
      <c r="B5" s="97" t="s">
        <v>4</v>
      </c>
      <c r="C5" s="523" t="s">
        <v>428</v>
      </c>
      <c r="D5" s="523"/>
      <c r="E5" s="416"/>
      <c r="F5" s="99"/>
      <c r="G5" s="99"/>
      <c r="H5" s="99"/>
    </row>
    <row r="6" spans="1:8" ht="12.75" thickBot="1" x14ac:dyDescent="0.25">
      <c r="A6" s="417"/>
      <c r="B6" s="418"/>
      <c r="C6" s="419"/>
      <c r="D6" s="419"/>
      <c r="E6" s="420"/>
    </row>
    <row r="7" spans="1:8" s="102" customFormat="1" x14ac:dyDescent="0.2">
      <c r="A7" s="683" t="s">
        <v>388</v>
      </c>
      <c r="B7" s="684"/>
      <c r="C7" s="404" t="s">
        <v>392</v>
      </c>
      <c r="D7" s="404" t="s">
        <v>390</v>
      </c>
      <c r="E7" s="405"/>
    </row>
    <row r="8" spans="1:8" s="101" customFormat="1" x14ac:dyDescent="0.2">
      <c r="A8" s="103"/>
      <c r="B8" s="104"/>
      <c r="C8" s="104"/>
      <c r="D8" s="104"/>
      <c r="E8" s="105"/>
    </row>
    <row r="9" spans="1:8" x14ac:dyDescent="0.2">
      <c r="A9" s="106"/>
      <c r="B9" s="107">
        <v>5811000001</v>
      </c>
      <c r="C9" s="108" t="s">
        <v>622</v>
      </c>
      <c r="D9" s="109">
        <v>38965.1</v>
      </c>
      <c r="E9" s="110"/>
    </row>
    <row r="10" spans="1:8" x14ac:dyDescent="0.2">
      <c r="A10" s="106"/>
      <c r="B10" s="107">
        <v>5811000002</v>
      </c>
      <c r="C10" s="108" t="s">
        <v>623</v>
      </c>
      <c r="D10" s="109">
        <v>19468.919999999998</v>
      </c>
      <c r="E10" s="110"/>
    </row>
    <row r="11" spans="1:8" x14ac:dyDescent="0.2">
      <c r="A11" s="106"/>
      <c r="B11" s="107">
        <v>5811000003</v>
      </c>
      <c r="C11" s="108" t="s">
        <v>624</v>
      </c>
      <c r="D11" s="109">
        <v>1677807</v>
      </c>
      <c r="E11" s="110"/>
    </row>
    <row r="12" spans="1:8" x14ac:dyDescent="0.2">
      <c r="A12" s="106"/>
      <c r="B12" s="107"/>
      <c r="C12" s="108"/>
      <c r="D12" s="109"/>
      <c r="E12" s="110"/>
    </row>
    <row r="13" spans="1:8" x14ac:dyDescent="0.2">
      <c r="A13" s="106"/>
      <c r="B13" s="107"/>
      <c r="C13" s="108"/>
      <c r="D13" s="109"/>
      <c r="E13" s="110"/>
    </row>
    <row r="14" spans="1:8" x14ac:dyDescent="0.2">
      <c r="A14" s="106"/>
      <c r="B14" s="107"/>
      <c r="C14" s="108"/>
      <c r="D14" s="109"/>
      <c r="E14" s="110"/>
    </row>
    <row r="15" spans="1:8" x14ac:dyDescent="0.2">
      <c r="A15" s="106"/>
      <c r="B15" s="107"/>
      <c r="C15" s="108"/>
      <c r="D15" s="109"/>
      <c r="E15" s="110"/>
    </row>
    <row r="16" spans="1:8" x14ac:dyDescent="0.2">
      <c r="A16" s="106"/>
      <c r="B16" s="107"/>
      <c r="C16" s="108"/>
      <c r="D16" s="109"/>
      <c r="E16" s="110"/>
    </row>
    <row r="17" spans="1:5" x14ac:dyDescent="0.2">
      <c r="A17" s="111"/>
      <c r="B17" s="112"/>
      <c r="C17" s="108"/>
      <c r="D17" s="109"/>
      <c r="E17" s="110"/>
    </row>
    <row r="18" spans="1:5" x14ac:dyDescent="0.2">
      <c r="A18" s="111"/>
      <c r="B18" s="112"/>
      <c r="C18" s="108"/>
      <c r="D18" s="109"/>
      <c r="E18" s="110"/>
    </row>
    <row r="19" spans="1:5" x14ac:dyDescent="0.2">
      <c r="A19" s="111"/>
      <c r="B19" s="112"/>
      <c r="C19" s="108"/>
      <c r="D19" s="109"/>
      <c r="E19" s="110"/>
    </row>
    <row r="20" spans="1:5" x14ac:dyDescent="0.2">
      <c r="A20" s="111"/>
      <c r="B20" s="112"/>
      <c r="C20" s="108"/>
      <c r="D20" s="109"/>
      <c r="E20" s="110"/>
    </row>
    <row r="21" spans="1:5" x14ac:dyDescent="0.2">
      <c r="A21" s="111"/>
      <c r="B21" s="112"/>
      <c r="C21" s="108"/>
      <c r="D21" s="109"/>
      <c r="E21" s="110"/>
    </row>
    <row r="22" spans="1:5" x14ac:dyDescent="0.2">
      <c r="A22" s="111"/>
      <c r="B22" s="112"/>
      <c r="C22" s="108"/>
      <c r="D22" s="109"/>
      <c r="E22" s="110"/>
    </row>
    <row r="23" spans="1:5" x14ac:dyDescent="0.2">
      <c r="A23" s="111"/>
      <c r="B23" s="112"/>
      <c r="C23" s="108"/>
      <c r="D23" s="109"/>
      <c r="E23" s="110"/>
    </row>
    <row r="24" spans="1:5" x14ac:dyDescent="0.2">
      <c r="A24" s="111"/>
      <c r="B24" s="112"/>
      <c r="C24" s="108"/>
      <c r="D24" s="109"/>
      <c r="E24" s="110"/>
    </row>
    <row r="25" spans="1:5" x14ac:dyDescent="0.2">
      <c r="A25" s="111"/>
      <c r="B25" s="112"/>
      <c r="C25" s="108"/>
      <c r="D25" s="109"/>
      <c r="E25" s="110"/>
    </row>
    <row r="26" spans="1:5" x14ac:dyDescent="0.2">
      <c r="A26" s="111"/>
      <c r="B26" s="112"/>
      <c r="C26" s="108"/>
      <c r="D26" s="109"/>
      <c r="E26" s="110"/>
    </row>
    <row r="27" spans="1:5" x14ac:dyDescent="0.2">
      <c r="A27" s="111"/>
      <c r="B27" s="112"/>
      <c r="C27" s="108"/>
      <c r="D27" s="109"/>
      <c r="E27" s="110"/>
    </row>
    <row r="28" spans="1:5" x14ac:dyDescent="0.2">
      <c r="A28" s="111"/>
      <c r="B28" s="112"/>
      <c r="C28" s="108"/>
      <c r="D28" s="109"/>
      <c r="E28" s="110"/>
    </row>
    <row r="29" spans="1:5" x14ac:dyDescent="0.2">
      <c r="A29" s="111"/>
      <c r="B29" s="112"/>
      <c r="C29" s="108"/>
      <c r="D29" s="109"/>
      <c r="E29" s="110"/>
    </row>
    <row r="30" spans="1:5" x14ac:dyDescent="0.2">
      <c r="A30" s="111"/>
      <c r="B30" s="112"/>
      <c r="C30" s="108"/>
      <c r="D30" s="109"/>
      <c r="E30" s="110"/>
    </row>
    <row r="31" spans="1:5" x14ac:dyDescent="0.2">
      <c r="A31" s="106"/>
      <c r="B31" s="107"/>
      <c r="C31" s="108"/>
      <c r="D31" s="109"/>
      <c r="E31" s="110"/>
    </row>
    <row r="32" spans="1:5" x14ac:dyDescent="0.2">
      <c r="A32" s="106"/>
      <c r="B32" s="107"/>
      <c r="C32" s="108"/>
      <c r="D32" s="109"/>
      <c r="E32" s="110"/>
    </row>
    <row r="33" spans="1:9" x14ac:dyDescent="0.2">
      <c r="A33" s="106"/>
      <c r="B33" s="107"/>
      <c r="C33" s="108"/>
      <c r="D33" s="109"/>
      <c r="E33" s="110"/>
    </row>
    <row r="34" spans="1:9" x14ac:dyDescent="0.2">
      <c r="A34" s="106"/>
      <c r="B34" s="107"/>
      <c r="C34" s="108"/>
      <c r="D34" s="109"/>
      <c r="E34" s="110"/>
    </row>
    <row r="35" spans="1:9" x14ac:dyDescent="0.2">
      <c r="A35" s="106"/>
      <c r="B35" s="107"/>
      <c r="C35" s="108"/>
      <c r="D35" s="109"/>
      <c r="E35" s="110"/>
    </row>
    <row r="36" spans="1:9" x14ac:dyDescent="0.2">
      <c r="A36" s="106"/>
      <c r="B36" s="107"/>
      <c r="C36" s="108"/>
      <c r="D36" s="109"/>
      <c r="E36" s="110"/>
    </row>
    <row r="37" spans="1:9" x14ac:dyDescent="0.2">
      <c r="A37" s="106"/>
      <c r="B37" s="107"/>
      <c r="C37" s="108"/>
      <c r="D37" s="109"/>
      <c r="E37" s="110"/>
    </row>
    <row r="38" spans="1:9" x14ac:dyDescent="0.2">
      <c r="A38" s="106"/>
      <c r="B38" s="107"/>
      <c r="C38" s="108"/>
      <c r="D38" s="109"/>
      <c r="E38" s="110"/>
    </row>
    <row r="39" spans="1:9" x14ac:dyDescent="0.2">
      <c r="A39" s="106"/>
      <c r="B39" s="107"/>
      <c r="C39" s="108"/>
      <c r="D39" s="109"/>
      <c r="E39" s="110"/>
    </row>
    <row r="40" spans="1:9" x14ac:dyDescent="0.2">
      <c r="A40" s="106"/>
      <c r="B40" s="107"/>
      <c r="C40" s="108"/>
      <c r="D40" s="109"/>
      <c r="E40" s="110"/>
    </row>
    <row r="41" spans="1:9" x14ac:dyDescent="0.2">
      <c r="A41" s="106"/>
      <c r="B41" s="107"/>
      <c r="C41" s="108"/>
      <c r="D41" s="109"/>
      <c r="E41" s="110"/>
    </row>
    <row r="42" spans="1:9" x14ac:dyDescent="0.2">
      <c r="A42" s="106"/>
      <c r="B42" s="107"/>
      <c r="C42" s="108"/>
      <c r="D42" s="109"/>
      <c r="E42" s="110"/>
    </row>
    <row r="43" spans="1:9" ht="15" x14ac:dyDescent="0.2">
      <c r="A43" s="113"/>
      <c r="B43" s="114"/>
      <c r="C43" s="115"/>
      <c r="D43" s="116"/>
      <c r="E43" s="117"/>
    </row>
    <row r="44" spans="1:9" x14ac:dyDescent="0.2">
      <c r="A44" s="118"/>
      <c r="B44" s="119"/>
      <c r="C44" s="685"/>
      <c r="D44" s="686"/>
      <c r="E44" s="686"/>
    </row>
    <row r="45" spans="1:9" x14ac:dyDescent="0.2">
      <c r="A45" s="120"/>
      <c r="B45" s="120"/>
      <c r="C45" s="120" t="s">
        <v>625</v>
      </c>
      <c r="E45" s="121"/>
      <c r="F45" s="121"/>
      <c r="G45" s="120"/>
      <c r="H45" s="120"/>
      <c r="I45" s="120"/>
    </row>
    <row r="49" spans="1:5" x14ac:dyDescent="0.2">
      <c r="A49" s="91"/>
      <c r="B49" s="138"/>
      <c r="C49" s="201"/>
      <c r="D49" s="124"/>
      <c r="E49" s="124"/>
    </row>
    <row r="50" spans="1:5" x14ac:dyDescent="0.2">
      <c r="A50" s="91"/>
      <c r="B50" s="432" t="s">
        <v>440</v>
      </c>
      <c r="C50" s="124"/>
      <c r="D50" s="168"/>
      <c r="E50" s="124"/>
    </row>
    <row r="51" spans="1:5" x14ac:dyDescent="0.2">
      <c r="A51" s="91"/>
      <c r="B51" s="431" t="s">
        <v>441</v>
      </c>
      <c r="C51" s="124"/>
      <c r="D51" s="435" t="s">
        <v>442</v>
      </c>
      <c r="E51" s="124"/>
    </row>
    <row r="52" spans="1:5" x14ac:dyDescent="0.2">
      <c r="A52" s="91"/>
      <c r="B52" s="431"/>
      <c r="C52" s="124"/>
      <c r="D52" s="431" t="s">
        <v>443</v>
      </c>
      <c r="E52" s="124"/>
    </row>
    <row r="53" spans="1:5" x14ac:dyDescent="0.2">
      <c r="A53" s="91"/>
      <c r="B53" s="431"/>
      <c r="C53" s="124"/>
      <c r="E53" s="124"/>
    </row>
  </sheetData>
  <customSheetViews>
    <customSheetView guid="{2BFC04E4-446F-4A40-A01A-17DCDED4E58E}" showGridLines="0" fitToPage="1" topLeftCell="D13">
      <selection activeCell="C52" sqref="C52"/>
      <pageMargins left="0.7" right="0.7" top="0.75" bottom="0.75" header="0.3" footer="0.3"/>
      <pageSetup scale="78" fitToHeight="0" orientation="landscape" r:id="rId1"/>
    </customSheetView>
    <customSheetView guid="{34D32569-C70B-4FDD-AF65-5379A2EF3AC8}" showGridLines="0" fitToPage="1">
      <pageMargins left="0.7" right="0.7" top="0.75" bottom="0.75" header="0.3" footer="0.3"/>
      <pageSetup scale="78" fitToHeight="0" orientation="landscape" r:id="rId2"/>
    </customSheetView>
  </customSheetViews>
  <mergeCells count="6">
    <mergeCell ref="C44:E44"/>
    <mergeCell ref="B2:E2"/>
    <mergeCell ref="B1:E1"/>
    <mergeCell ref="B3:E3"/>
    <mergeCell ref="C5:D5"/>
    <mergeCell ref="A7:B7"/>
  </mergeCells>
  <pageMargins left="0.7" right="0.7" top="0.75" bottom="0.75" header="0.3" footer="0.3"/>
  <pageSetup scale="78" fitToHeight="0" orientation="landscape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showGridLines="0" workbookViewId="0">
      <selection activeCell="B9" sqref="B9"/>
    </sheetView>
  </sheetViews>
  <sheetFormatPr baseColWidth="10" defaultRowHeight="12" x14ac:dyDescent="0.2"/>
  <cols>
    <col min="1" max="1" width="3.140625" style="90" customWidth="1"/>
    <col min="2" max="2" width="46.5703125" style="90" customWidth="1"/>
    <col min="3" max="3" width="19.85546875" style="90" customWidth="1"/>
    <col min="4" max="4" width="19.7109375" style="90" customWidth="1"/>
    <col min="5" max="5" width="5.140625" style="91" customWidth="1"/>
    <col min="6" max="16384" width="11.42578125" style="90"/>
  </cols>
  <sheetData>
    <row r="1" spans="1:5" ht="12.75" thickBot="1" x14ac:dyDescent="0.25">
      <c r="A1" s="91"/>
      <c r="B1" s="91"/>
      <c r="C1" s="91"/>
      <c r="D1" s="91"/>
    </row>
    <row r="2" spans="1:5" x14ac:dyDescent="0.2">
      <c r="A2" s="91"/>
      <c r="B2" s="691" t="s">
        <v>407</v>
      </c>
      <c r="C2" s="692"/>
      <c r="D2" s="693"/>
    </row>
    <row r="3" spans="1:5" x14ac:dyDescent="0.2">
      <c r="A3" s="91"/>
      <c r="B3" s="694" t="s">
        <v>393</v>
      </c>
      <c r="C3" s="695"/>
      <c r="D3" s="696"/>
    </row>
    <row r="4" spans="1:5" x14ac:dyDescent="0.2">
      <c r="A4" s="91"/>
      <c r="B4" s="694" t="s">
        <v>422</v>
      </c>
      <c r="C4" s="695"/>
      <c r="D4" s="696"/>
    </row>
    <row r="5" spans="1:5" ht="15.75" customHeight="1" thickBot="1" x14ac:dyDescent="0.25">
      <c r="A5" s="91"/>
      <c r="B5" s="697" t="s">
        <v>460</v>
      </c>
      <c r="C5" s="698"/>
      <c r="D5" s="699"/>
    </row>
    <row r="6" spans="1:5" x14ac:dyDescent="0.2">
      <c r="A6" s="91"/>
      <c r="B6" s="700" t="s">
        <v>394</v>
      </c>
      <c r="C6" s="702" t="s">
        <v>395</v>
      </c>
      <c r="D6" s="703"/>
    </row>
    <row r="7" spans="1:5" ht="12.75" thickBot="1" x14ac:dyDescent="0.25">
      <c r="A7" s="91"/>
      <c r="B7" s="701"/>
      <c r="C7" s="421" t="s">
        <v>396</v>
      </c>
      <c r="D7" s="422" t="s">
        <v>397</v>
      </c>
    </row>
    <row r="8" spans="1:5" x14ac:dyDescent="0.2">
      <c r="A8" s="91"/>
      <c r="B8" s="309" t="s">
        <v>463</v>
      </c>
      <c r="C8" s="308" t="s">
        <v>429</v>
      </c>
      <c r="D8" s="433" t="s">
        <v>430</v>
      </c>
    </row>
    <row r="9" spans="1:5" x14ac:dyDescent="0.2">
      <c r="A9" s="91"/>
      <c r="B9" s="309" t="s">
        <v>432</v>
      </c>
      <c r="C9" s="308" t="s">
        <v>429</v>
      </c>
      <c r="D9" s="433" t="s">
        <v>431</v>
      </c>
    </row>
    <row r="10" spans="1:5" x14ac:dyDescent="0.2">
      <c r="A10" s="91"/>
      <c r="B10" s="309" t="s">
        <v>433</v>
      </c>
      <c r="C10" s="309" t="s">
        <v>429</v>
      </c>
      <c r="D10" s="433" t="s">
        <v>434</v>
      </c>
    </row>
    <row r="11" spans="1:5" x14ac:dyDescent="0.2">
      <c r="A11" s="91"/>
      <c r="B11" s="309" t="s">
        <v>435</v>
      </c>
      <c r="C11" s="309" t="s">
        <v>429</v>
      </c>
      <c r="D11" s="433" t="s">
        <v>436</v>
      </c>
    </row>
    <row r="12" spans="1:5" x14ac:dyDescent="0.2">
      <c r="A12" s="91"/>
      <c r="B12" s="309" t="s">
        <v>437</v>
      </c>
      <c r="C12" s="309" t="s">
        <v>429</v>
      </c>
      <c r="D12" s="433" t="s">
        <v>438</v>
      </c>
    </row>
    <row r="13" spans="1:5" x14ac:dyDescent="0.2">
      <c r="A13" s="91"/>
      <c r="B13" s="91"/>
      <c r="C13" s="91"/>
      <c r="D13" s="91"/>
    </row>
    <row r="14" spans="1:5" x14ac:dyDescent="0.2">
      <c r="A14" s="91"/>
      <c r="B14" s="91"/>
      <c r="C14" s="91"/>
      <c r="D14" s="91"/>
    </row>
    <row r="16" spans="1:5" ht="12.75" x14ac:dyDescent="0.2">
      <c r="A16" s="360"/>
      <c r="B16" s="361"/>
      <c r="C16" s="360"/>
      <c r="D16" s="360"/>
      <c r="E16" s="360"/>
    </row>
    <row r="17" spans="1:5" x14ac:dyDescent="0.2">
      <c r="A17" s="91"/>
      <c r="B17" s="138"/>
      <c r="C17" s="201"/>
      <c r="D17" s="124"/>
      <c r="E17" s="124"/>
    </row>
    <row r="18" spans="1:5" x14ac:dyDescent="0.2">
      <c r="A18" s="91"/>
      <c r="B18" s="432" t="s">
        <v>440</v>
      </c>
      <c r="C18" s="124"/>
      <c r="D18" s="163"/>
      <c r="E18" s="124"/>
    </row>
    <row r="19" spans="1:5" x14ac:dyDescent="0.2">
      <c r="A19" s="91"/>
      <c r="B19" s="431" t="s">
        <v>441</v>
      </c>
      <c r="C19" s="124"/>
      <c r="D19" s="163"/>
      <c r="E19" s="124"/>
    </row>
    <row r="20" spans="1:5" x14ac:dyDescent="0.2">
      <c r="A20" s="91"/>
      <c r="B20" s="431"/>
      <c r="C20" s="124"/>
      <c r="D20" s="163"/>
      <c r="E20" s="124"/>
    </row>
    <row r="21" spans="1:5" x14ac:dyDescent="0.2">
      <c r="A21" s="91"/>
      <c r="B21" s="431"/>
      <c r="C21" s="124"/>
      <c r="D21" s="163"/>
      <c r="E21" s="124"/>
    </row>
    <row r="22" spans="1:5" ht="12.75" x14ac:dyDescent="0.2">
      <c r="A22" s="360"/>
      <c r="B22" s="202"/>
      <c r="C22" s="439"/>
      <c r="D22" s="172"/>
      <c r="E22" s="439"/>
    </row>
    <row r="23" spans="1:5" ht="12.75" x14ac:dyDescent="0.2">
      <c r="A23" s="360"/>
      <c r="B23" s="168"/>
      <c r="C23" s="439"/>
      <c r="D23" s="439"/>
      <c r="E23" s="439"/>
    </row>
    <row r="24" spans="1:5" ht="12.75" x14ac:dyDescent="0.2">
      <c r="A24" s="360"/>
      <c r="B24" s="435" t="s">
        <v>442</v>
      </c>
      <c r="C24" s="439"/>
      <c r="D24" s="439"/>
      <c r="E24" s="439"/>
    </row>
    <row r="25" spans="1:5" ht="12.75" x14ac:dyDescent="0.2">
      <c r="A25" s="360"/>
      <c r="B25" s="431" t="s">
        <v>443</v>
      </c>
      <c r="C25" s="439"/>
      <c r="D25" s="439"/>
      <c r="E25" s="439"/>
    </row>
    <row r="26" spans="1:5" ht="12.75" x14ac:dyDescent="0.2">
      <c r="A26" s="360"/>
      <c r="B26" s="361"/>
      <c r="C26" s="360"/>
      <c r="D26" s="360"/>
      <c r="E26" s="360"/>
    </row>
    <row r="27" spans="1:5" ht="12.75" x14ac:dyDescent="0.2">
      <c r="A27" s="360"/>
      <c r="B27" s="361"/>
      <c r="C27" s="360"/>
      <c r="D27" s="360"/>
      <c r="E27" s="360"/>
    </row>
    <row r="28" spans="1:5" ht="12.75" x14ac:dyDescent="0.2">
      <c r="A28" s="360"/>
      <c r="B28" s="361"/>
      <c r="C28" s="360"/>
      <c r="D28" s="360"/>
      <c r="E28" s="360"/>
    </row>
  </sheetData>
  <customSheetViews>
    <customSheetView guid="{2BFC04E4-446F-4A40-A01A-17DCDED4E58E}" showGridLines="0">
      <selection activeCell="H26" sqref="H26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34D32569-C70B-4FDD-AF65-5379A2EF3AC8}" showGridLines="0"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</customSheetViews>
  <mergeCells count="6">
    <mergeCell ref="B2:D2"/>
    <mergeCell ref="B4:D4"/>
    <mergeCell ref="B5:D5"/>
    <mergeCell ref="B6:B7"/>
    <mergeCell ref="C6:D6"/>
    <mergeCell ref="B3:D3"/>
  </mergeCells>
  <pageMargins left="0.70866141732283472" right="0.70866141732283472" top="0.74803149606299213" bottom="0.74803149606299213" header="0.31496062992125984" footer="0.31496062992125984"/>
  <pageSetup paperSize="9" orientation="landscape" r:id="rId3"/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showGridLines="0" workbookViewId="0">
      <selection activeCell="P23" sqref="P23"/>
    </sheetView>
  </sheetViews>
  <sheetFormatPr baseColWidth="10" defaultRowHeight="15" x14ac:dyDescent="0.25"/>
  <cols>
    <col min="1" max="1" width="1.85546875" style="7" customWidth="1"/>
    <col min="2" max="2" width="18.140625" style="7" customWidth="1"/>
    <col min="3" max="3" width="8.140625" style="7" customWidth="1"/>
    <col min="4" max="4" width="18.85546875" style="7" customWidth="1"/>
    <col min="5" max="7" width="11.42578125" style="7"/>
    <col min="8" max="8" width="16" style="7" customWidth="1"/>
    <col min="9" max="9" width="14.42578125" style="7" customWidth="1"/>
    <col min="10" max="16384" width="11.42578125" style="7"/>
  </cols>
  <sheetData>
    <row r="1" spans="1:11" s="383" customFormat="1" ht="16.5" customHeight="1" x14ac:dyDescent="0.2">
      <c r="A1" s="385"/>
      <c r="B1" s="704" t="s">
        <v>407</v>
      </c>
      <c r="C1" s="593"/>
      <c r="D1" s="593"/>
      <c r="E1" s="593"/>
      <c r="F1" s="593"/>
      <c r="G1" s="593"/>
      <c r="H1" s="593"/>
      <c r="I1" s="593"/>
      <c r="J1" s="593"/>
      <c r="K1" s="594"/>
    </row>
    <row r="2" spans="1:11" s="384" customFormat="1" ht="15" customHeight="1" x14ac:dyDescent="0.2">
      <c r="A2" s="386"/>
      <c r="B2" s="705" t="s">
        <v>424</v>
      </c>
      <c r="C2" s="595"/>
      <c r="D2" s="595"/>
      <c r="E2" s="595"/>
      <c r="F2" s="595"/>
      <c r="G2" s="595"/>
      <c r="H2" s="595"/>
      <c r="I2" s="595"/>
      <c r="J2" s="595"/>
      <c r="K2" s="596"/>
    </row>
    <row r="3" spans="1:11" s="384" customFormat="1" ht="15" customHeight="1" x14ac:dyDescent="0.2">
      <c r="A3" s="386"/>
      <c r="B3" s="705" t="s">
        <v>425</v>
      </c>
      <c r="C3" s="595"/>
      <c r="D3" s="595"/>
      <c r="E3" s="595"/>
      <c r="F3" s="595"/>
      <c r="G3" s="595"/>
      <c r="H3" s="595"/>
      <c r="I3" s="595"/>
      <c r="J3" s="595"/>
      <c r="K3" s="596"/>
    </row>
    <row r="4" spans="1:11" s="384" customFormat="1" ht="16.5" customHeight="1" x14ac:dyDescent="0.2">
      <c r="A4" s="386"/>
      <c r="B4" s="705" t="s">
        <v>1</v>
      </c>
      <c r="C4" s="595"/>
      <c r="D4" s="595"/>
      <c r="E4" s="595"/>
      <c r="F4" s="595"/>
      <c r="G4" s="595"/>
      <c r="H4" s="595"/>
      <c r="I4" s="595"/>
      <c r="J4" s="595"/>
      <c r="K4" s="596"/>
    </row>
    <row r="5" spans="1:11" s="384" customFormat="1" ht="3" customHeight="1" x14ac:dyDescent="0.2">
      <c r="B5" s="387"/>
      <c r="C5" s="383"/>
      <c r="D5" s="383"/>
      <c r="E5" s="383"/>
      <c r="F5" s="383"/>
      <c r="G5" s="383"/>
      <c r="H5" s="383"/>
      <c r="I5" s="383"/>
      <c r="J5" s="383"/>
      <c r="K5" s="388"/>
    </row>
    <row r="6" spans="1:11" s="384" customFormat="1" ht="19.5" customHeight="1" x14ac:dyDescent="0.2">
      <c r="A6" s="386"/>
      <c r="B6" s="706" t="s">
        <v>439</v>
      </c>
      <c r="C6" s="597"/>
      <c r="D6" s="597"/>
      <c r="E6" s="597"/>
      <c r="F6" s="597"/>
      <c r="G6" s="597"/>
      <c r="H6" s="597"/>
      <c r="I6" s="597"/>
      <c r="J6" s="597"/>
      <c r="K6" s="598"/>
    </row>
    <row r="7" spans="1:11" s="383" customFormat="1" ht="5.0999999999999996" customHeight="1" x14ac:dyDescent="0.2">
      <c r="B7" s="387"/>
      <c r="K7" s="388"/>
    </row>
    <row r="8" spans="1:11" s="383" customFormat="1" ht="3" customHeight="1" x14ac:dyDescent="0.2">
      <c r="B8" s="387"/>
      <c r="K8" s="388"/>
    </row>
    <row r="9" spans="1:11" s="383" customFormat="1" ht="31.5" customHeight="1" x14ac:dyDescent="0.2">
      <c r="B9" s="599"/>
      <c r="C9" s="600"/>
      <c r="D9" s="600"/>
      <c r="E9" s="600"/>
      <c r="F9" s="600"/>
      <c r="G9" s="600"/>
      <c r="H9" s="600"/>
      <c r="I9" s="600"/>
      <c r="J9" s="600"/>
      <c r="K9" s="601"/>
    </row>
    <row r="10" spans="1:11" x14ac:dyDescent="0.25">
      <c r="B10" s="389"/>
      <c r="C10" s="390"/>
      <c r="D10" s="390"/>
      <c r="E10" s="390"/>
      <c r="F10" s="390"/>
      <c r="G10" s="390"/>
      <c r="H10" s="390"/>
      <c r="I10" s="390"/>
      <c r="J10" s="390"/>
      <c r="K10" s="391"/>
    </row>
    <row r="11" spans="1:11" x14ac:dyDescent="0.25">
      <c r="B11" s="389"/>
      <c r="C11" s="390"/>
      <c r="D11" s="390"/>
      <c r="E11" s="390"/>
      <c r="F11" s="390"/>
      <c r="G11" s="390"/>
      <c r="H11" s="390"/>
      <c r="I11" s="390"/>
      <c r="J11" s="390"/>
      <c r="K11" s="391"/>
    </row>
    <row r="12" spans="1:11" x14ac:dyDescent="0.25">
      <c r="B12" s="389"/>
      <c r="C12" s="390"/>
      <c r="D12" s="390"/>
      <c r="E12" s="390"/>
      <c r="F12" s="390"/>
      <c r="G12" s="390"/>
      <c r="H12" s="390"/>
      <c r="I12" s="390"/>
      <c r="J12" s="390"/>
      <c r="K12" s="391"/>
    </row>
    <row r="13" spans="1:11" x14ac:dyDescent="0.25">
      <c r="B13" s="389"/>
      <c r="C13" s="390"/>
      <c r="D13" s="390"/>
      <c r="E13" s="390"/>
      <c r="F13" s="390"/>
      <c r="G13" s="390"/>
      <c r="H13" s="390"/>
      <c r="I13" s="390"/>
      <c r="J13" s="390"/>
      <c r="K13" s="391"/>
    </row>
    <row r="14" spans="1:11" x14ac:dyDescent="0.25">
      <c r="B14" s="389"/>
      <c r="C14" s="390"/>
      <c r="D14" s="390"/>
      <c r="E14" s="390"/>
      <c r="F14" s="390"/>
      <c r="G14" s="390"/>
      <c r="H14" s="390"/>
      <c r="I14" s="390"/>
      <c r="J14" s="390"/>
      <c r="K14" s="391"/>
    </row>
    <row r="15" spans="1:11" x14ac:dyDescent="0.25">
      <c r="B15" s="389"/>
      <c r="C15" s="390"/>
      <c r="D15" s="390"/>
      <c r="E15" s="390"/>
      <c r="F15" s="390"/>
      <c r="G15" s="390"/>
      <c r="H15" s="390"/>
      <c r="I15" s="390"/>
      <c r="J15" s="390"/>
      <c r="K15" s="391"/>
    </row>
    <row r="16" spans="1:11" x14ac:dyDescent="0.25">
      <c r="B16" s="389"/>
      <c r="C16" s="390"/>
      <c r="D16" s="390"/>
      <c r="E16" s="390"/>
      <c r="F16" s="390"/>
      <c r="G16" s="390"/>
      <c r="H16" s="390"/>
      <c r="I16" s="390"/>
      <c r="J16" s="390"/>
      <c r="K16" s="391"/>
    </row>
    <row r="17" spans="2:11" x14ac:dyDescent="0.25">
      <c r="B17" s="389"/>
      <c r="C17" s="390"/>
      <c r="D17" s="390"/>
      <c r="E17" s="390"/>
      <c r="F17" s="390"/>
      <c r="G17" s="390"/>
      <c r="H17" s="390"/>
      <c r="I17" s="390"/>
      <c r="J17" s="390"/>
      <c r="K17" s="391"/>
    </row>
    <row r="18" spans="2:11" ht="46.5" x14ac:dyDescent="0.7">
      <c r="B18" s="389"/>
      <c r="C18" s="390"/>
      <c r="D18" s="390"/>
      <c r="E18" s="434" t="s">
        <v>455</v>
      </c>
      <c r="F18" s="390"/>
      <c r="G18" s="390"/>
      <c r="H18" s="390"/>
      <c r="I18" s="390"/>
      <c r="J18" s="390"/>
      <c r="K18" s="391"/>
    </row>
    <row r="19" spans="2:11" x14ac:dyDescent="0.25">
      <c r="B19" s="389"/>
      <c r="C19" s="390"/>
      <c r="D19" s="390"/>
      <c r="E19" s="390"/>
      <c r="F19" s="390"/>
      <c r="G19" s="390"/>
      <c r="H19" s="390"/>
      <c r="I19" s="390"/>
      <c r="J19" s="390"/>
      <c r="K19" s="391"/>
    </row>
    <row r="20" spans="2:11" x14ac:dyDescent="0.25">
      <c r="B20" s="389"/>
      <c r="C20" s="390"/>
      <c r="D20" s="390"/>
      <c r="E20" s="390"/>
      <c r="F20" s="390"/>
      <c r="G20" s="390"/>
      <c r="H20" s="390"/>
      <c r="I20" s="390"/>
      <c r="J20" s="390"/>
      <c r="K20" s="391"/>
    </row>
    <row r="21" spans="2:11" x14ac:dyDescent="0.25">
      <c r="B21" s="389"/>
      <c r="C21" s="390"/>
      <c r="D21" s="390"/>
      <c r="E21" s="390"/>
      <c r="F21" s="390"/>
      <c r="G21" s="390"/>
      <c r="H21" s="390"/>
      <c r="I21" s="390"/>
      <c r="J21" s="390"/>
      <c r="K21" s="391"/>
    </row>
    <row r="22" spans="2:11" x14ac:dyDescent="0.25">
      <c r="B22" s="389"/>
      <c r="C22" s="390"/>
      <c r="D22" s="390"/>
      <c r="E22" s="390"/>
      <c r="F22" s="390"/>
      <c r="G22" s="390"/>
      <c r="H22" s="390"/>
      <c r="I22" s="390"/>
      <c r="J22" s="390"/>
      <c r="K22" s="391"/>
    </row>
    <row r="23" spans="2:11" x14ac:dyDescent="0.25">
      <c r="B23" s="389"/>
      <c r="C23" s="390"/>
      <c r="D23" s="390"/>
      <c r="E23" s="390"/>
      <c r="F23" s="390"/>
      <c r="G23" s="390"/>
      <c r="H23" s="390"/>
      <c r="I23" s="390"/>
      <c r="J23" s="390"/>
      <c r="K23" s="391"/>
    </row>
    <row r="24" spans="2:11" x14ac:dyDescent="0.25">
      <c r="B24" s="389"/>
      <c r="C24" s="390"/>
      <c r="D24" s="390"/>
      <c r="E24" s="390"/>
      <c r="F24" s="390"/>
      <c r="G24" s="390"/>
      <c r="H24" s="390"/>
      <c r="I24" s="390"/>
      <c r="J24" s="390"/>
      <c r="K24" s="391"/>
    </row>
    <row r="25" spans="2:11" x14ac:dyDescent="0.25">
      <c r="B25" s="389"/>
      <c r="C25" s="390"/>
      <c r="D25" s="390"/>
      <c r="E25" s="390"/>
      <c r="F25" s="390"/>
      <c r="G25" s="390"/>
      <c r="H25" s="390"/>
      <c r="I25" s="390"/>
      <c r="J25" s="390"/>
      <c r="K25" s="391"/>
    </row>
    <row r="26" spans="2:11" x14ac:dyDescent="0.25">
      <c r="B26" s="389"/>
      <c r="C26" s="390"/>
      <c r="D26" s="390"/>
      <c r="E26" s="390"/>
      <c r="F26" s="390"/>
      <c r="G26" s="390"/>
      <c r="H26" s="390"/>
      <c r="I26" s="390"/>
      <c r="J26" s="390"/>
      <c r="K26" s="391"/>
    </row>
    <row r="27" spans="2:11" ht="15.75" thickBot="1" x14ac:dyDescent="0.3">
      <c r="B27" s="392"/>
      <c r="C27" s="393"/>
      <c r="D27" s="393"/>
      <c r="E27" s="393"/>
      <c r="F27" s="393"/>
      <c r="G27" s="393"/>
      <c r="H27" s="393"/>
      <c r="I27" s="393"/>
      <c r="J27" s="393"/>
      <c r="K27" s="394"/>
    </row>
    <row r="29" spans="2:11" s="91" customFormat="1" ht="15" customHeight="1" x14ac:dyDescent="0.2">
      <c r="B29" s="531" t="s">
        <v>78</v>
      </c>
      <c r="C29" s="531"/>
      <c r="D29" s="531"/>
      <c r="E29" s="531"/>
      <c r="F29" s="531"/>
      <c r="G29" s="531"/>
      <c r="H29" s="531"/>
      <c r="I29" s="531"/>
      <c r="J29" s="531"/>
      <c r="K29" s="531"/>
    </row>
    <row r="30" spans="2:11" s="91" customFormat="1" ht="9.75" customHeight="1" x14ac:dyDescent="0.2">
      <c r="B30" s="138"/>
      <c r="C30" s="162"/>
      <c r="D30" s="163"/>
      <c r="E30" s="163"/>
      <c r="F30" s="163"/>
      <c r="H30" s="164"/>
      <c r="I30" s="200"/>
      <c r="J30" s="163"/>
      <c r="K30" s="163"/>
    </row>
    <row r="31" spans="2:11" s="91" customFormat="1" ht="50.1" customHeight="1" x14ac:dyDescent="0.2">
      <c r="B31" s="138"/>
      <c r="C31" s="201"/>
      <c r="D31" s="202"/>
      <c r="E31" s="163"/>
      <c r="F31" s="163"/>
      <c r="H31" s="203"/>
      <c r="I31" s="204"/>
      <c r="J31" s="163"/>
      <c r="K31" s="163"/>
    </row>
    <row r="32" spans="2:11" s="91" customFormat="1" ht="14.1" customHeight="1" x14ac:dyDescent="0.2">
      <c r="B32" s="170"/>
      <c r="C32" s="534" t="s">
        <v>440</v>
      </c>
      <c r="D32" s="534"/>
      <c r="E32" s="163"/>
      <c r="F32" s="163"/>
      <c r="G32" s="163"/>
      <c r="H32" s="534" t="s">
        <v>442</v>
      </c>
      <c r="I32" s="534"/>
      <c r="J32" s="139"/>
      <c r="K32" s="163"/>
    </row>
    <row r="33" spans="1:11" s="91" customFormat="1" ht="14.1" customHeight="1" x14ac:dyDescent="0.2">
      <c r="B33" s="171"/>
      <c r="C33" s="529" t="s">
        <v>441</v>
      </c>
      <c r="D33" s="529"/>
      <c r="E33" s="172"/>
      <c r="F33" s="172"/>
      <c r="G33" s="172"/>
      <c r="H33" s="529" t="s">
        <v>443</v>
      </c>
      <c r="I33" s="529"/>
      <c r="J33" s="139"/>
      <c r="K33" s="163"/>
    </row>
    <row r="34" spans="1:11" s="91" customFormat="1" ht="12" x14ac:dyDescent="0.2">
      <c r="A34" s="402"/>
      <c r="G34" s="125"/>
      <c r="I34" s="178"/>
    </row>
    <row r="35" spans="1:11" s="91" customFormat="1" ht="12" x14ac:dyDescent="0.2">
      <c r="I35" s="178"/>
    </row>
  </sheetData>
  <customSheetViews>
    <customSheetView guid="{2BFC04E4-446F-4A40-A01A-17DCDED4E58E}" showGridLines="0">
      <selection activeCell="O36" sqref="O36"/>
      <pageMargins left="0.7" right="0.7" top="0.75" bottom="0.75" header="0.3" footer="0.3"/>
    </customSheetView>
    <customSheetView guid="{34D32569-C70B-4FDD-AF65-5379A2EF3AC8}" showGridLines="0">
      <pageMargins left="0.7" right="0.7" top="0.75" bottom="0.75" header="0.3" footer="0.3"/>
    </customSheetView>
  </customSheetViews>
  <mergeCells count="11">
    <mergeCell ref="B9:K9"/>
    <mergeCell ref="B1:K1"/>
    <mergeCell ref="B2:K2"/>
    <mergeCell ref="B3:K3"/>
    <mergeCell ref="B4:K4"/>
    <mergeCell ref="B6:K6"/>
    <mergeCell ref="B29:K29"/>
    <mergeCell ref="C32:D32"/>
    <mergeCell ref="H32:I32"/>
    <mergeCell ref="C33:D33"/>
    <mergeCell ref="H33:I33"/>
  </mergeCell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"/>
  <sheetViews>
    <sheetView showGridLines="0" zoomScaleNormal="100" zoomScalePageLayoutView="80" workbookViewId="0">
      <selection activeCell="N28" sqref="N28"/>
    </sheetView>
  </sheetViews>
  <sheetFormatPr baseColWidth="10" defaultRowHeight="12" x14ac:dyDescent="0.2"/>
  <cols>
    <col min="1" max="1" width="4.5703125" style="91" customWidth="1"/>
    <col min="2" max="2" width="24.7109375" style="91" customWidth="1"/>
    <col min="3" max="3" width="40" style="91" customWidth="1"/>
    <col min="4" max="5" width="18.7109375" style="91" customWidth="1"/>
    <col min="6" max="6" width="10.7109375" style="91" customWidth="1"/>
    <col min="7" max="7" width="24.7109375" style="91" customWidth="1"/>
    <col min="8" max="8" width="29.7109375" style="178" customWidth="1"/>
    <col min="9" max="10" width="18.7109375" style="91" customWidth="1"/>
    <col min="11" max="11" width="4.5703125" style="91" customWidth="1"/>
    <col min="12" max="16384" width="11.42578125" style="91"/>
  </cols>
  <sheetData>
    <row r="1" spans="1:11" ht="14.1" customHeight="1" x14ac:dyDescent="0.2">
      <c r="A1" s="174"/>
      <c r="C1" s="522" t="s">
        <v>407</v>
      </c>
      <c r="D1" s="522"/>
      <c r="E1" s="522"/>
      <c r="F1" s="522"/>
      <c r="G1" s="522"/>
      <c r="H1" s="522"/>
      <c r="I1" s="522"/>
      <c r="J1" s="175"/>
      <c r="K1" s="175"/>
    </row>
    <row r="2" spans="1:11" ht="14.1" customHeight="1" x14ac:dyDescent="0.2">
      <c r="A2" s="176"/>
      <c r="C2" s="522" t="s">
        <v>66</v>
      </c>
      <c r="D2" s="522"/>
      <c r="E2" s="522"/>
      <c r="F2" s="522"/>
      <c r="G2" s="522"/>
      <c r="H2" s="522"/>
      <c r="I2" s="522"/>
      <c r="J2" s="176"/>
      <c r="K2" s="176"/>
    </row>
    <row r="3" spans="1:11" ht="14.1" customHeight="1" x14ac:dyDescent="0.2">
      <c r="A3" s="177"/>
      <c r="C3" s="522" t="s">
        <v>412</v>
      </c>
      <c r="D3" s="522"/>
      <c r="E3" s="522"/>
      <c r="F3" s="522"/>
      <c r="G3" s="522"/>
      <c r="H3" s="522"/>
      <c r="I3" s="522"/>
      <c r="J3" s="176"/>
      <c r="K3" s="176"/>
    </row>
    <row r="4" spans="1:11" ht="14.1" customHeight="1" x14ac:dyDescent="0.2">
      <c r="A4" s="177"/>
      <c r="C4" s="522" t="s">
        <v>1</v>
      </c>
      <c r="D4" s="522"/>
      <c r="E4" s="522"/>
      <c r="F4" s="522"/>
      <c r="G4" s="522"/>
      <c r="H4" s="522"/>
      <c r="I4" s="522"/>
      <c r="J4" s="176"/>
      <c r="K4" s="176"/>
    </row>
    <row r="5" spans="1:11" ht="20.100000000000001" customHeight="1" x14ac:dyDescent="0.2">
      <c r="A5" s="177"/>
      <c r="B5" s="130" t="s">
        <v>4</v>
      </c>
      <c r="C5" s="523" t="s">
        <v>427</v>
      </c>
      <c r="D5" s="523"/>
      <c r="E5" s="523"/>
      <c r="F5" s="523"/>
      <c r="G5" s="523"/>
      <c r="H5" s="523"/>
      <c r="I5" s="523"/>
      <c r="J5" s="122"/>
    </row>
    <row r="6" spans="1:11" ht="3" customHeight="1" x14ac:dyDescent="0.2">
      <c r="A6" s="175"/>
      <c r="B6" s="175"/>
      <c r="C6" s="175"/>
      <c r="D6" s="175"/>
      <c r="E6" s="175"/>
      <c r="F6" s="175"/>
    </row>
    <row r="7" spans="1:11" s="124" customFormat="1" ht="3" customHeight="1" x14ac:dyDescent="0.2">
      <c r="A7" s="177"/>
      <c r="B7" s="179"/>
      <c r="C7" s="179"/>
      <c r="D7" s="179"/>
      <c r="E7" s="179"/>
      <c r="F7" s="180"/>
      <c r="H7" s="173"/>
    </row>
    <row r="8" spans="1:11" s="124" customFormat="1" ht="3" customHeight="1" x14ac:dyDescent="0.2">
      <c r="A8" s="181"/>
      <c r="B8" s="181"/>
      <c r="C8" s="181"/>
      <c r="D8" s="182"/>
      <c r="E8" s="182"/>
      <c r="F8" s="183"/>
      <c r="H8" s="173"/>
    </row>
    <row r="9" spans="1:11" s="124" customFormat="1" ht="20.100000000000001" customHeight="1" x14ac:dyDescent="0.2">
      <c r="A9" s="335"/>
      <c r="B9" s="521" t="s">
        <v>76</v>
      </c>
      <c r="C9" s="521"/>
      <c r="D9" s="328" t="s">
        <v>67</v>
      </c>
      <c r="E9" s="328" t="s">
        <v>68</v>
      </c>
      <c r="F9" s="329"/>
      <c r="G9" s="521" t="s">
        <v>76</v>
      </c>
      <c r="H9" s="521"/>
      <c r="I9" s="328" t="s">
        <v>67</v>
      </c>
      <c r="J9" s="328" t="s">
        <v>68</v>
      </c>
      <c r="K9" s="330"/>
    </row>
    <row r="10" spans="1:11" ht="3" customHeight="1" x14ac:dyDescent="0.2">
      <c r="A10" s="184"/>
      <c r="B10" s="185"/>
      <c r="C10" s="185"/>
      <c r="D10" s="186"/>
      <c r="E10" s="186"/>
      <c r="F10" s="174"/>
      <c r="G10" s="124"/>
      <c r="H10" s="173"/>
      <c r="I10" s="124"/>
      <c r="J10" s="124"/>
      <c r="K10" s="135"/>
    </row>
    <row r="11" spans="1:11" s="124" customFormat="1" ht="3" customHeight="1" x14ac:dyDescent="0.2">
      <c r="A11" s="136"/>
      <c r="B11" s="187"/>
      <c r="C11" s="187"/>
      <c r="D11" s="188"/>
      <c r="E11" s="188"/>
      <c r="F11" s="125"/>
      <c r="H11" s="173"/>
      <c r="K11" s="135"/>
    </row>
    <row r="12" spans="1:11" x14ac:dyDescent="0.2">
      <c r="A12" s="189"/>
      <c r="B12" s="526" t="s">
        <v>6</v>
      </c>
      <c r="C12" s="526"/>
      <c r="D12" s="190">
        <f>D14+D24</f>
        <v>25651239</v>
      </c>
      <c r="E12" s="190">
        <f>E14+E24</f>
        <v>12860064</v>
      </c>
      <c r="F12" s="125"/>
      <c r="G12" s="526" t="s">
        <v>7</v>
      </c>
      <c r="H12" s="526"/>
      <c r="I12" s="190">
        <f>I14+I25</f>
        <v>6187</v>
      </c>
      <c r="J12" s="190">
        <f>J14+J25</f>
        <v>20585415</v>
      </c>
      <c r="K12" s="135"/>
    </row>
    <row r="13" spans="1:11" x14ac:dyDescent="0.2">
      <c r="A13" s="191"/>
      <c r="B13" s="140"/>
      <c r="C13" s="139"/>
      <c r="D13" s="192"/>
      <c r="E13" s="192"/>
      <c r="F13" s="125"/>
      <c r="G13" s="140"/>
      <c r="H13" s="140"/>
      <c r="I13" s="192"/>
      <c r="J13" s="192"/>
      <c r="K13" s="135"/>
    </row>
    <row r="14" spans="1:11" x14ac:dyDescent="0.2">
      <c r="A14" s="191"/>
      <c r="B14" s="526" t="s">
        <v>8</v>
      </c>
      <c r="C14" s="526"/>
      <c r="D14" s="190">
        <f>SUM(D16:D22)</f>
        <v>25651239</v>
      </c>
      <c r="E14" s="190">
        <f>SUM(E16:E22)</f>
        <v>4</v>
      </c>
      <c r="F14" s="125"/>
      <c r="G14" s="526" t="s">
        <v>9</v>
      </c>
      <c r="H14" s="526"/>
      <c r="I14" s="190">
        <f>SUM(I16:I23)</f>
        <v>0</v>
      </c>
      <c r="J14" s="190">
        <f>SUM(J16:J23)</f>
        <v>20585415</v>
      </c>
      <c r="K14" s="135"/>
    </row>
    <row r="15" spans="1:11" x14ac:dyDescent="0.2">
      <c r="A15" s="191"/>
      <c r="B15" s="140"/>
      <c r="C15" s="139"/>
      <c r="D15" s="192"/>
      <c r="E15" s="192"/>
      <c r="F15" s="125"/>
      <c r="G15" s="140"/>
      <c r="H15" s="140"/>
      <c r="I15" s="192"/>
      <c r="J15" s="192"/>
      <c r="K15" s="135"/>
    </row>
    <row r="16" spans="1:11" x14ac:dyDescent="0.2">
      <c r="A16" s="189"/>
      <c r="B16" s="524" t="s">
        <v>10</v>
      </c>
      <c r="C16" s="524"/>
      <c r="D16" s="193">
        <f>IF(ESF!D16&lt;ESF!E16,ESF!E16-ESF!D16,0)</f>
        <v>15531029</v>
      </c>
      <c r="E16" s="193">
        <f>IF(D16&gt;0,0,ESF!D16-ESF!E16)</f>
        <v>0</v>
      </c>
      <c r="F16" s="125"/>
      <c r="G16" s="524" t="s">
        <v>11</v>
      </c>
      <c r="H16" s="524"/>
      <c r="I16" s="193">
        <f>IF(ESF!I16&gt;ESF!J16,ESF!I16-ESF!J16,0)</f>
        <v>0</v>
      </c>
      <c r="J16" s="193">
        <f>IF(I16&gt;0,0,ESF!J16-ESF!I16)</f>
        <v>20585415</v>
      </c>
      <c r="K16" s="135"/>
    </row>
    <row r="17" spans="1:11" x14ac:dyDescent="0.2">
      <c r="A17" s="189"/>
      <c r="B17" s="524" t="s">
        <v>12</v>
      </c>
      <c r="C17" s="524"/>
      <c r="D17" s="193">
        <f>IF(ESF!D17&lt;ESF!E17,ESF!E17-ESF!D17,0)</f>
        <v>44503</v>
      </c>
      <c r="E17" s="193">
        <f>IF(D17&gt;0,0,ESF!D17-ESF!E17)</f>
        <v>0</v>
      </c>
      <c r="F17" s="125"/>
      <c r="G17" s="524" t="s">
        <v>13</v>
      </c>
      <c r="H17" s="524"/>
      <c r="I17" s="193">
        <f>IF(ESF!I17&gt;ESF!J17,ESF!I17-ESF!J17,0)</f>
        <v>0</v>
      </c>
      <c r="J17" s="193">
        <f>IF(I17&gt;0,0,ESF!J17-ESF!I17)</f>
        <v>0</v>
      </c>
      <c r="K17" s="135"/>
    </row>
    <row r="18" spans="1:11" x14ac:dyDescent="0.2">
      <c r="A18" s="189"/>
      <c r="B18" s="524" t="s">
        <v>14</v>
      </c>
      <c r="C18" s="524"/>
      <c r="D18" s="193">
        <f>IF(ESF!D18&lt;ESF!E18,ESF!E18-ESF!D18,0)</f>
        <v>10075707</v>
      </c>
      <c r="E18" s="193">
        <f>IF(D18&gt;0,0,ESF!D18-ESF!E18)</f>
        <v>0</v>
      </c>
      <c r="F18" s="125"/>
      <c r="G18" s="524" t="s">
        <v>15</v>
      </c>
      <c r="H18" s="524"/>
      <c r="I18" s="193">
        <f>IF(ESF!I18&gt;ESF!J18,ESF!I18-ESF!J18,0)</f>
        <v>0</v>
      </c>
      <c r="J18" s="193">
        <f>IF(I18&gt;0,0,ESF!J18-ESF!I18)</f>
        <v>0</v>
      </c>
      <c r="K18" s="135"/>
    </row>
    <row r="19" spans="1:11" x14ac:dyDescent="0.2">
      <c r="A19" s="189"/>
      <c r="B19" s="524" t="s">
        <v>16</v>
      </c>
      <c r="C19" s="524"/>
      <c r="D19" s="193">
        <f>IF(ESF!D19&lt;ESF!E19,ESF!E19-ESF!D19,0)</f>
        <v>0</v>
      </c>
      <c r="E19" s="193">
        <f>IF(D19&gt;0,0,ESF!D19-ESF!E19)</f>
        <v>0</v>
      </c>
      <c r="F19" s="125"/>
      <c r="G19" s="524" t="s">
        <v>17</v>
      </c>
      <c r="H19" s="524"/>
      <c r="I19" s="193">
        <f>IF(ESF!I19&gt;ESF!J19,ESF!I19-ESF!J19,0)</f>
        <v>0</v>
      </c>
      <c r="J19" s="193">
        <f>IF(I19&gt;0,0,ESF!J19-ESF!I19)</f>
        <v>0</v>
      </c>
      <c r="K19" s="135"/>
    </row>
    <row r="20" spans="1:11" x14ac:dyDescent="0.2">
      <c r="A20" s="189"/>
      <c r="B20" s="524" t="s">
        <v>18</v>
      </c>
      <c r="C20" s="524"/>
      <c r="D20" s="193">
        <f>IF(ESF!D20&lt;ESF!E20,ESF!E20-ESF!D20,0)</f>
        <v>0</v>
      </c>
      <c r="E20" s="193">
        <f>IF(D20&gt;0,0,ESF!D20-ESF!E20)</f>
        <v>0</v>
      </c>
      <c r="F20" s="125"/>
      <c r="G20" s="524" t="s">
        <v>19</v>
      </c>
      <c r="H20" s="524"/>
      <c r="I20" s="193">
        <f>IF(ESF!I20&gt;ESF!J20,ESF!I20-ESF!J20,0)</f>
        <v>0</v>
      </c>
      <c r="J20" s="193">
        <f>IF(I20&gt;0,0,ESF!J20-ESF!I20)</f>
        <v>0</v>
      </c>
      <c r="K20" s="135"/>
    </row>
    <row r="21" spans="1:11" ht="25.5" customHeight="1" x14ac:dyDescent="0.2">
      <c r="A21" s="189"/>
      <c r="B21" s="524" t="s">
        <v>20</v>
      </c>
      <c r="C21" s="524"/>
      <c r="D21" s="193">
        <f>IF(ESF!D21&lt;ESF!E21,ESF!E21-ESF!D21,0)</f>
        <v>0</v>
      </c>
      <c r="E21" s="193">
        <f>IF(D21&gt;0,0,ESF!D21-ESF!E21)</f>
        <v>0</v>
      </c>
      <c r="F21" s="125"/>
      <c r="G21" s="527" t="s">
        <v>21</v>
      </c>
      <c r="H21" s="527"/>
      <c r="I21" s="193">
        <f>IF(ESF!I21&gt;ESF!J21,ESF!I21-ESF!J21,0)</f>
        <v>0</v>
      </c>
      <c r="J21" s="193">
        <f>IF(I21&gt;0,0,ESF!J21-ESF!I21)</f>
        <v>0</v>
      </c>
      <c r="K21" s="135"/>
    </row>
    <row r="22" spans="1:11" x14ac:dyDescent="0.2">
      <c r="A22" s="189"/>
      <c r="B22" s="524" t="s">
        <v>22</v>
      </c>
      <c r="C22" s="524"/>
      <c r="D22" s="193">
        <f>IF(ESF!D22&lt;ESF!E22,ESF!E22-ESF!D22,0)</f>
        <v>0</v>
      </c>
      <c r="E22" s="193">
        <f>IF(D22&gt;0,0,ESF!D22-ESF!E22)</f>
        <v>4</v>
      </c>
      <c r="F22" s="125"/>
      <c r="G22" s="524" t="s">
        <v>23</v>
      </c>
      <c r="H22" s="524"/>
      <c r="I22" s="193">
        <f>IF(ESF!I22&gt;ESF!J22,ESF!I22-ESF!J22,0)</f>
        <v>0</v>
      </c>
      <c r="J22" s="193">
        <f>IF(I22&gt;0,0,ESF!J22-ESF!I22)</f>
        <v>0</v>
      </c>
      <c r="K22" s="135"/>
    </row>
    <row r="23" spans="1:11" x14ac:dyDescent="0.2">
      <c r="A23" s="191"/>
      <c r="B23" s="140"/>
      <c r="C23" s="139"/>
      <c r="D23" s="192"/>
      <c r="E23" s="192"/>
      <c r="F23" s="125"/>
      <c r="G23" s="524" t="s">
        <v>24</v>
      </c>
      <c r="H23" s="524"/>
      <c r="I23" s="193">
        <f>IF(ESF!I23&gt;ESF!J23,ESF!I23-ESF!J23,0)</f>
        <v>0</v>
      </c>
      <c r="J23" s="193">
        <f>IF(I23&gt;0,0,ESF!J23-ESF!I23)</f>
        <v>0</v>
      </c>
      <c r="K23" s="135"/>
    </row>
    <row r="24" spans="1:11" x14ac:dyDescent="0.2">
      <c r="A24" s="191"/>
      <c r="B24" s="526" t="s">
        <v>27</v>
      </c>
      <c r="C24" s="526"/>
      <c r="D24" s="190">
        <f>SUM(D26:D34)</f>
        <v>0</v>
      </c>
      <c r="E24" s="190">
        <f>SUM(E26:E34)</f>
        <v>12860060</v>
      </c>
      <c r="F24" s="125"/>
      <c r="G24" s="140"/>
      <c r="H24" s="140"/>
      <c r="I24" s="192"/>
      <c r="J24" s="192"/>
      <c r="K24" s="135"/>
    </row>
    <row r="25" spans="1:11" x14ac:dyDescent="0.2">
      <c r="A25" s="191"/>
      <c r="B25" s="140"/>
      <c r="C25" s="139"/>
      <c r="D25" s="192"/>
      <c r="E25" s="192"/>
      <c r="F25" s="125"/>
      <c r="G25" s="528" t="s">
        <v>28</v>
      </c>
      <c r="H25" s="528"/>
      <c r="I25" s="190">
        <f>SUM(I27:I32)</f>
        <v>6187</v>
      </c>
      <c r="J25" s="190">
        <f>SUM(J27:J32)</f>
        <v>0</v>
      </c>
      <c r="K25" s="135"/>
    </row>
    <row r="26" spans="1:11" x14ac:dyDescent="0.2">
      <c r="A26" s="189"/>
      <c r="B26" s="524" t="s">
        <v>29</v>
      </c>
      <c r="C26" s="524"/>
      <c r="D26" s="193">
        <f>IF(ESF!D29&lt;ESF!E29,ESF!E29-ESF!D29,0)</f>
        <v>0</v>
      </c>
      <c r="E26" s="193">
        <f>IF(D26&gt;0,0,ESF!D29-ESF!E29)</f>
        <v>0</v>
      </c>
      <c r="F26" s="125"/>
      <c r="G26" s="140"/>
      <c r="H26" s="140"/>
      <c r="I26" s="192"/>
      <c r="J26" s="192"/>
      <c r="K26" s="135"/>
    </row>
    <row r="27" spans="1:11" x14ac:dyDescent="0.2">
      <c r="A27" s="189"/>
      <c r="B27" s="524" t="s">
        <v>31</v>
      </c>
      <c r="C27" s="524"/>
      <c r="D27" s="193">
        <f>IF(ESF!D30&lt;ESF!E30,ESF!E30-ESF!D30,0)</f>
        <v>0</v>
      </c>
      <c r="E27" s="193">
        <f>IF(D27&gt;0,0,ESF!D30-ESF!E30)</f>
        <v>0</v>
      </c>
      <c r="F27" s="125"/>
      <c r="G27" s="524" t="s">
        <v>30</v>
      </c>
      <c r="H27" s="524"/>
      <c r="I27" s="193">
        <f>IF(ESF!I29&gt;ESF!J29,ESF!I29-ESF!J29,0)</f>
        <v>0</v>
      </c>
      <c r="J27" s="193">
        <f>IF(I27&gt;0,0,ESF!J29-ESF!I29)</f>
        <v>0</v>
      </c>
      <c r="K27" s="135"/>
    </row>
    <row r="28" spans="1:11" x14ac:dyDescent="0.2">
      <c r="A28" s="189"/>
      <c r="B28" s="524" t="s">
        <v>33</v>
      </c>
      <c r="C28" s="524"/>
      <c r="D28" s="193">
        <f>IF(ESF!D31&lt;ESF!E31,ESF!E31-ESF!D31,0)</f>
        <v>0</v>
      </c>
      <c r="E28" s="193">
        <f>IF(D28&gt;0,0,ESF!D31-ESF!E31)</f>
        <v>3482516</v>
      </c>
      <c r="F28" s="125"/>
      <c r="G28" s="524" t="s">
        <v>32</v>
      </c>
      <c r="H28" s="524"/>
      <c r="I28" s="193">
        <f>IF(ESF!I30&gt;ESF!J30,ESF!I30-ESF!J30,0)</f>
        <v>0</v>
      </c>
      <c r="J28" s="193">
        <f>IF(I28&gt;0,0,ESF!J30-ESF!I30)</f>
        <v>0</v>
      </c>
      <c r="K28" s="135"/>
    </row>
    <row r="29" spans="1:11" x14ac:dyDescent="0.2">
      <c r="A29" s="189"/>
      <c r="B29" s="524" t="s">
        <v>35</v>
      </c>
      <c r="C29" s="524"/>
      <c r="D29" s="193">
        <f>IF(ESF!D32&lt;ESF!E32,ESF!E32-ESF!D32,0)</f>
        <v>0</v>
      </c>
      <c r="E29" s="193">
        <f>IF(D29&gt;0,0,ESF!D32-ESF!E32)</f>
        <v>9270182</v>
      </c>
      <c r="F29" s="125"/>
      <c r="G29" s="524" t="s">
        <v>34</v>
      </c>
      <c r="H29" s="524"/>
      <c r="I29" s="193">
        <f>IF(ESF!I31&gt;ESF!J31,ESF!I31-ESF!J31,0)</f>
        <v>0</v>
      </c>
      <c r="J29" s="193">
        <f>IF(I29&gt;0,0,ESF!J31-ESF!I31)</f>
        <v>0</v>
      </c>
      <c r="K29" s="135"/>
    </row>
    <row r="30" spans="1:11" x14ac:dyDescent="0.2">
      <c r="A30" s="189"/>
      <c r="B30" s="524" t="s">
        <v>37</v>
      </c>
      <c r="C30" s="524"/>
      <c r="D30" s="193">
        <f>IF(ESF!D33&lt;ESF!E33,ESF!E33-ESF!D33,0)</f>
        <v>0</v>
      </c>
      <c r="E30" s="193">
        <f>IF(D30&gt;0,0,ESF!D33-ESF!E33)</f>
        <v>107362</v>
      </c>
      <c r="F30" s="125"/>
      <c r="G30" s="524" t="s">
        <v>36</v>
      </c>
      <c r="H30" s="524"/>
      <c r="I30" s="193">
        <f>IF(ESF!I32&gt;ESF!J32,ESF!I32-ESF!J32,0)</f>
        <v>0</v>
      </c>
      <c r="J30" s="193">
        <f>IF(I30&gt;0,0,ESF!J32-ESF!I32)</f>
        <v>0</v>
      </c>
      <c r="K30" s="135"/>
    </row>
    <row r="31" spans="1:11" ht="26.1" customHeight="1" x14ac:dyDescent="0.2">
      <c r="A31" s="189"/>
      <c r="B31" s="527" t="s">
        <v>39</v>
      </c>
      <c r="C31" s="527"/>
      <c r="D31" s="193">
        <f>IF(ESF!D34&lt;ESF!E34,ESF!E34-ESF!D34,0)</f>
        <v>0</v>
      </c>
      <c r="E31" s="193">
        <f>IF(D31&gt;0,0,ESF!D34-ESF!E34)</f>
        <v>0</v>
      </c>
      <c r="F31" s="125"/>
      <c r="G31" s="527" t="s">
        <v>38</v>
      </c>
      <c r="H31" s="527"/>
      <c r="I31" s="193">
        <f>IF(ESF!I33&gt;ESF!J33,ESF!I33-ESF!J33,0)</f>
        <v>6187</v>
      </c>
      <c r="J31" s="193">
        <f>IF(I31&gt;0,0,ESF!J33-ESF!I33)</f>
        <v>0</v>
      </c>
      <c r="K31" s="135"/>
    </row>
    <row r="32" spans="1:11" x14ac:dyDescent="0.2">
      <c r="A32" s="189"/>
      <c r="B32" s="524" t="s">
        <v>41</v>
      </c>
      <c r="C32" s="524"/>
      <c r="D32" s="193">
        <f>IF(ESF!D35&lt;ESF!E35,ESF!E35-ESF!D35,0)</f>
        <v>0</v>
      </c>
      <c r="E32" s="193">
        <f>IF(D32&gt;0,0,ESF!D35-ESF!E35)</f>
        <v>0</v>
      </c>
      <c r="F32" s="125"/>
      <c r="G32" s="524" t="s">
        <v>40</v>
      </c>
      <c r="H32" s="524"/>
      <c r="I32" s="193">
        <f>IF(ESF!I34&gt;ESF!J34,ESF!I34-ESF!J34,0)</f>
        <v>0</v>
      </c>
      <c r="J32" s="193">
        <f>IF(I32&gt;0,0,ESF!J34-ESF!I34)</f>
        <v>0</v>
      </c>
      <c r="K32" s="135"/>
    </row>
    <row r="33" spans="1:11" ht="25.5" customHeight="1" x14ac:dyDescent="0.2">
      <c r="A33" s="189"/>
      <c r="B33" s="527" t="s">
        <v>42</v>
      </c>
      <c r="C33" s="527"/>
      <c r="D33" s="193">
        <f>IF(ESF!D36&lt;ESF!E36,ESF!E36-ESF!D36,0)</f>
        <v>0</v>
      </c>
      <c r="E33" s="193">
        <f>IF(D33&gt;0,0,ESF!D36-ESF!E36)</f>
        <v>0</v>
      </c>
      <c r="F33" s="125"/>
      <c r="G33" s="140"/>
      <c r="H33" s="140"/>
      <c r="I33" s="194"/>
      <c r="J33" s="194"/>
      <c r="K33" s="135"/>
    </row>
    <row r="34" spans="1:11" x14ac:dyDescent="0.2">
      <c r="A34" s="189"/>
      <c r="B34" s="524" t="s">
        <v>44</v>
      </c>
      <c r="C34" s="524"/>
      <c r="D34" s="193">
        <f>IF(ESF!D37&lt;ESF!E37,ESF!E37-ESF!D37,0)</f>
        <v>0</v>
      </c>
      <c r="E34" s="193">
        <f>IF(D34&gt;0,0,ESF!D37-ESF!E37)</f>
        <v>0</v>
      </c>
      <c r="F34" s="125"/>
      <c r="G34" s="526" t="s">
        <v>47</v>
      </c>
      <c r="H34" s="526"/>
      <c r="I34" s="190">
        <f>I36+I42+I50</f>
        <v>7788053</v>
      </c>
      <c r="J34" s="190">
        <f>J36+J42+J50</f>
        <v>0</v>
      </c>
      <c r="K34" s="135"/>
    </row>
    <row r="35" spans="1:11" x14ac:dyDescent="0.2">
      <c r="A35" s="191"/>
      <c r="B35" s="140"/>
      <c r="C35" s="139"/>
      <c r="D35" s="194"/>
      <c r="E35" s="194"/>
      <c r="F35" s="125"/>
      <c r="G35" s="140"/>
      <c r="H35" s="140"/>
      <c r="I35" s="192"/>
      <c r="J35" s="192"/>
      <c r="K35" s="135"/>
    </row>
    <row r="36" spans="1:11" x14ac:dyDescent="0.2">
      <c r="A36" s="189"/>
      <c r="B36" s="124"/>
      <c r="C36" s="124"/>
      <c r="D36" s="124"/>
      <c r="E36" s="124"/>
      <c r="F36" s="125"/>
      <c r="G36" s="526" t="s">
        <v>49</v>
      </c>
      <c r="H36" s="526"/>
      <c r="I36" s="190">
        <f>SUM(I38:I40)</f>
        <v>6567626</v>
      </c>
      <c r="J36" s="190">
        <f>SUM(J38:J40)</f>
        <v>0</v>
      </c>
      <c r="K36" s="135"/>
    </row>
    <row r="37" spans="1:11" x14ac:dyDescent="0.2">
      <c r="A37" s="191"/>
      <c r="B37" s="124"/>
      <c r="C37" s="124"/>
      <c r="D37" s="124"/>
      <c r="E37" s="124"/>
      <c r="F37" s="125"/>
      <c r="G37" s="140"/>
      <c r="H37" s="140"/>
      <c r="I37" s="192"/>
      <c r="J37" s="192"/>
      <c r="K37" s="135"/>
    </row>
    <row r="38" spans="1:11" x14ac:dyDescent="0.2">
      <c r="A38" s="189"/>
      <c r="B38" s="124"/>
      <c r="C38" s="124"/>
      <c r="D38" s="124"/>
      <c r="E38" s="124"/>
      <c r="F38" s="125"/>
      <c r="G38" s="524" t="s">
        <v>50</v>
      </c>
      <c r="H38" s="524"/>
      <c r="I38" s="193">
        <f>IF(ESF!I44&gt;ESF!J44,ESF!I44-ESF!J44,0)</f>
        <v>0</v>
      </c>
      <c r="J38" s="193">
        <f>IF(I38&gt;0,0,ESF!J44-ESF!I44)</f>
        <v>0</v>
      </c>
      <c r="K38" s="135"/>
    </row>
    <row r="39" spans="1:11" x14ac:dyDescent="0.2">
      <c r="A39" s="191"/>
      <c r="B39" s="124"/>
      <c r="C39" s="124"/>
      <c r="D39" s="124"/>
      <c r="E39" s="124"/>
      <c r="F39" s="125"/>
      <c r="G39" s="524" t="s">
        <v>51</v>
      </c>
      <c r="H39" s="524"/>
      <c r="I39" s="193">
        <f>IF(ESF!I45&gt;ESF!J45,ESF!I45-ESF!J45,0)</f>
        <v>6567626</v>
      </c>
      <c r="J39" s="193">
        <f>IF(I39&gt;0,0,ESF!J45-ESF!I45)</f>
        <v>0</v>
      </c>
      <c r="K39" s="135"/>
    </row>
    <row r="40" spans="1:11" x14ac:dyDescent="0.2">
      <c r="A40" s="189"/>
      <c r="B40" s="124"/>
      <c r="C40" s="124"/>
      <c r="D40" s="124"/>
      <c r="E40" s="124"/>
      <c r="F40" s="125"/>
      <c r="G40" s="524" t="s">
        <v>52</v>
      </c>
      <c r="H40" s="524"/>
      <c r="I40" s="193">
        <f>IF(ESF!I46&gt;ESF!J46,ESF!I46-ESF!J46,0)</f>
        <v>0</v>
      </c>
      <c r="J40" s="193">
        <f>IF(I40&gt;0,0,ESF!J46-ESF!I46)</f>
        <v>0</v>
      </c>
      <c r="K40" s="135"/>
    </row>
    <row r="41" spans="1:11" x14ac:dyDescent="0.2">
      <c r="A41" s="189"/>
      <c r="B41" s="124"/>
      <c r="C41" s="124"/>
      <c r="D41" s="124"/>
      <c r="E41" s="124"/>
      <c r="F41" s="125"/>
      <c r="G41" s="140"/>
      <c r="H41" s="140"/>
      <c r="I41" s="192"/>
      <c r="J41" s="192"/>
      <c r="K41" s="135"/>
    </row>
    <row r="42" spans="1:11" x14ac:dyDescent="0.2">
      <c r="A42" s="189"/>
      <c r="B42" s="124"/>
      <c r="C42" s="124"/>
      <c r="D42" s="124"/>
      <c r="E42" s="124"/>
      <c r="F42" s="125"/>
      <c r="G42" s="526" t="s">
        <v>53</v>
      </c>
      <c r="H42" s="526"/>
      <c r="I42" s="190">
        <f>SUM(I44:I48)</f>
        <v>1220427</v>
      </c>
      <c r="J42" s="190">
        <f>SUM(J44:J48)</f>
        <v>0</v>
      </c>
      <c r="K42" s="135"/>
    </row>
    <row r="43" spans="1:11" x14ac:dyDescent="0.2">
      <c r="A43" s="189"/>
      <c r="B43" s="124"/>
      <c r="C43" s="124"/>
      <c r="D43" s="124"/>
      <c r="E43" s="124"/>
      <c r="F43" s="125"/>
      <c r="G43" s="140"/>
      <c r="H43" s="140"/>
      <c r="I43" s="192"/>
      <c r="J43" s="192"/>
      <c r="K43" s="135"/>
    </row>
    <row r="44" spans="1:11" x14ac:dyDescent="0.2">
      <c r="A44" s="189"/>
      <c r="B44" s="124"/>
      <c r="C44" s="124"/>
      <c r="D44" s="124"/>
      <c r="E44" s="124"/>
      <c r="F44" s="125"/>
      <c r="G44" s="524" t="s">
        <v>54</v>
      </c>
      <c r="H44" s="524"/>
      <c r="I44" s="193">
        <f>+ESF!I50</f>
        <v>1393757</v>
      </c>
      <c r="J44" s="193">
        <f>IF(I44&gt;0,0,ESF!I50)</f>
        <v>0</v>
      </c>
      <c r="K44" s="135"/>
    </row>
    <row r="45" spans="1:11" x14ac:dyDescent="0.2">
      <c r="A45" s="189"/>
      <c r="B45" s="124"/>
      <c r="C45" s="124"/>
      <c r="D45" s="124"/>
      <c r="E45" s="124"/>
      <c r="F45" s="125"/>
      <c r="G45" s="524" t="s">
        <v>55</v>
      </c>
      <c r="H45" s="524"/>
      <c r="I45" s="193">
        <f>IF(ESF!I51&gt;(ESF!J50+ESF!J51),ESF!I51-(ESF!J50+ESF!J51),0)</f>
        <v>0</v>
      </c>
      <c r="J45" s="193">
        <f>IF(I45&gt;0,0,-ESF!I51+(ESF!J50+ESF!J51))</f>
        <v>0</v>
      </c>
      <c r="K45" s="135"/>
    </row>
    <row r="46" spans="1:11" x14ac:dyDescent="0.2">
      <c r="A46" s="189"/>
      <c r="B46" s="124"/>
      <c r="C46" s="124"/>
      <c r="D46" s="124"/>
      <c r="E46" s="124"/>
      <c r="F46" s="125"/>
      <c r="G46" s="524" t="s">
        <v>56</v>
      </c>
      <c r="H46" s="524"/>
      <c r="I46" s="193">
        <f>IF(ESF!I52&gt;ESF!J52,ESF!I52-ESF!J52,0)</f>
        <v>0</v>
      </c>
      <c r="J46" s="193">
        <f>IF(I46&gt;0,0,ESF!J52-ESF!I52)</f>
        <v>0</v>
      </c>
      <c r="K46" s="135"/>
    </row>
    <row r="47" spans="1:11" x14ac:dyDescent="0.2">
      <c r="A47" s="189"/>
      <c r="B47" s="124"/>
      <c r="C47" s="124"/>
      <c r="D47" s="124"/>
      <c r="E47" s="124"/>
      <c r="F47" s="125"/>
      <c r="G47" s="524" t="s">
        <v>57</v>
      </c>
      <c r="H47" s="524"/>
      <c r="I47" s="193">
        <v>-2562</v>
      </c>
      <c r="J47" s="193">
        <v>0</v>
      </c>
      <c r="K47" s="135"/>
    </row>
    <row r="48" spans="1:11" x14ac:dyDescent="0.2">
      <c r="A48" s="191"/>
      <c r="B48" s="124"/>
      <c r="C48" s="124"/>
      <c r="D48" s="124"/>
      <c r="E48" s="124"/>
      <c r="F48" s="125"/>
      <c r="G48" s="524" t="s">
        <v>58</v>
      </c>
      <c r="H48" s="524"/>
      <c r="I48" s="193">
        <v>-170768</v>
      </c>
      <c r="J48" s="193">
        <v>0</v>
      </c>
      <c r="K48" s="135"/>
    </row>
    <row r="49" spans="1:11" x14ac:dyDescent="0.2">
      <c r="A49" s="189"/>
      <c r="B49" s="124"/>
      <c r="C49" s="124"/>
      <c r="D49" s="124"/>
      <c r="E49" s="124"/>
      <c r="F49" s="125"/>
      <c r="G49" s="140"/>
      <c r="H49" s="140"/>
      <c r="I49" s="192"/>
      <c r="J49" s="192"/>
      <c r="K49" s="135"/>
    </row>
    <row r="50" spans="1:11" ht="26.1" customHeight="1" x14ac:dyDescent="0.2">
      <c r="A50" s="191"/>
      <c r="B50" s="124"/>
      <c r="C50" s="124"/>
      <c r="D50" s="124"/>
      <c r="E50" s="124"/>
      <c r="F50" s="125"/>
      <c r="G50" s="526" t="s">
        <v>79</v>
      </c>
      <c r="H50" s="526"/>
      <c r="I50" s="190">
        <f>SUM(I52:I53)</f>
        <v>0</v>
      </c>
      <c r="J50" s="190">
        <f>SUM(J52:J53)</f>
        <v>0</v>
      </c>
      <c r="K50" s="135"/>
    </row>
    <row r="51" spans="1:11" x14ac:dyDescent="0.2">
      <c r="A51" s="189"/>
      <c r="B51" s="124"/>
      <c r="C51" s="124"/>
      <c r="D51" s="124"/>
      <c r="E51" s="124"/>
      <c r="F51" s="125"/>
      <c r="G51" s="140"/>
      <c r="H51" s="140"/>
      <c r="I51" s="192"/>
      <c r="J51" s="192"/>
      <c r="K51" s="135"/>
    </row>
    <row r="52" spans="1:11" x14ac:dyDescent="0.2">
      <c r="A52" s="189"/>
      <c r="B52" s="124"/>
      <c r="C52" s="124"/>
      <c r="D52" s="124"/>
      <c r="E52" s="124"/>
      <c r="F52" s="125"/>
      <c r="G52" s="524" t="s">
        <v>60</v>
      </c>
      <c r="H52" s="524"/>
      <c r="I52" s="193">
        <f>IF(ESF!I58&gt;ESF!J58,ESF!I58-ESF!J58,0)</f>
        <v>0</v>
      </c>
      <c r="J52" s="193">
        <f>IF(I52&gt;0,0,ESF!J58-ESF!I58)</f>
        <v>0</v>
      </c>
      <c r="K52" s="135"/>
    </row>
    <row r="53" spans="1:11" ht="19.5" customHeight="1" x14ac:dyDescent="0.2">
      <c r="A53" s="195"/>
      <c r="B53" s="165"/>
      <c r="C53" s="165"/>
      <c r="D53" s="165"/>
      <c r="E53" s="165"/>
      <c r="F53" s="159"/>
      <c r="G53" s="545" t="s">
        <v>61</v>
      </c>
      <c r="H53" s="545"/>
      <c r="I53" s="196">
        <f>IF(ESF!I59&gt;ESF!J59,ESF!I59-ESF!J59,0)</f>
        <v>0</v>
      </c>
      <c r="J53" s="196">
        <f>IF(I53&gt;0,0,ESF!J59-ESF!I59)</f>
        <v>0</v>
      </c>
      <c r="K53" s="161"/>
    </row>
    <row r="54" spans="1:11" ht="6" customHeight="1" x14ac:dyDescent="0.2">
      <c r="A54" s="197"/>
      <c r="B54" s="165"/>
      <c r="C54" s="166"/>
      <c r="D54" s="167"/>
      <c r="E54" s="168"/>
      <c r="F54" s="168"/>
      <c r="G54" s="165"/>
      <c r="H54" s="198"/>
      <c r="I54" s="167"/>
      <c r="J54" s="168"/>
      <c r="K54" s="168"/>
    </row>
    <row r="55" spans="1:11" ht="6" customHeight="1" x14ac:dyDescent="0.2">
      <c r="A55" s="124"/>
      <c r="C55" s="138"/>
      <c r="D55" s="162"/>
      <c r="E55" s="163"/>
      <c r="F55" s="163"/>
      <c r="H55" s="199"/>
      <c r="I55" s="162"/>
      <c r="J55" s="163"/>
      <c r="K55" s="163"/>
    </row>
    <row r="56" spans="1:11" ht="6" customHeight="1" x14ac:dyDescent="0.2">
      <c r="B56" s="138"/>
      <c r="C56" s="162"/>
      <c r="D56" s="163"/>
      <c r="E56" s="163"/>
      <c r="G56" s="164"/>
      <c r="H56" s="200"/>
      <c r="I56" s="163"/>
      <c r="J56" s="163"/>
    </row>
    <row r="57" spans="1:11" ht="15" customHeight="1" x14ac:dyDescent="0.2">
      <c r="B57" s="531" t="s">
        <v>78</v>
      </c>
      <c r="C57" s="531"/>
      <c r="D57" s="531"/>
      <c r="E57" s="531"/>
      <c r="F57" s="531"/>
      <c r="G57" s="531"/>
      <c r="H57" s="531"/>
      <c r="I57" s="531"/>
      <c r="J57" s="531"/>
    </row>
    <row r="58" spans="1:11" ht="9.75" customHeight="1" x14ac:dyDescent="0.2">
      <c r="B58" s="138"/>
      <c r="C58" s="162"/>
      <c r="D58" s="163"/>
      <c r="E58" s="163"/>
      <c r="G58" s="164"/>
      <c r="H58" s="200"/>
      <c r="I58" s="163"/>
      <c r="J58" s="163"/>
    </row>
    <row r="59" spans="1:11" ht="50.1" customHeight="1" x14ac:dyDescent="0.2">
      <c r="B59" s="138"/>
      <c r="C59" s="201"/>
      <c r="D59" s="202"/>
      <c r="E59" s="163"/>
      <c r="F59" s="163"/>
      <c r="G59" s="546"/>
      <c r="H59" s="546"/>
      <c r="I59" s="204"/>
      <c r="J59" s="163"/>
      <c r="K59" s="163"/>
    </row>
    <row r="60" spans="1:11" ht="14.1" customHeight="1" x14ac:dyDescent="0.2">
      <c r="B60" s="170"/>
      <c r="C60" s="432" t="s">
        <v>440</v>
      </c>
      <c r="D60" s="432"/>
      <c r="E60" s="163"/>
      <c r="F60" s="163"/>
      <c r="G60" s="534" t="s">
        <v>442</v>
      </c>
      <c r="H60" s="534"/>
      <c r="I60" s="139"/>
      <c r="J60" s="139"/>
      <c r="K60" s="163"/>
    </row>
    <row r="61" spans="1:11" ht="14.1" customHeight="1" x14ac:dyDescent="0.2">
      <c r="B61" s="171"/>
      <c r="C61" s="431" t="s">
        <v>441</v>
      </c>
      <c r="D61" s="431"/>
      <c r="E61" s="172"/>
      <c r="F61" s="172"/>
      <c r="G61" s="529" t="s">
        <v>443</v>
      </c>
      <c r="H61" s="529"/>
      <c r="I61" s="139"/>
      <c r="J61" s="139"/>
      <c r="K61" s="163"/>
    </row>
    <row r="62" spans="1:11" x14ac:dyDescent="0.2">
      <c r="A62" s="157"/>
      <c r="F62" s="125"/>
    </row>
  </sheetData>
  <sheetProtection formatCells="0" selectLockedCells="1"/>
  <customSheetViews>
    <customSheetView guid="{2BFC04E4-446F-4A40-A01A-17DCDED4E58E}" showPageBreaks="1" showGridLines="0" printArea="1" topLeftCell="C22">
      <selection activeCell="I16" sqref="I16"/>
      <pageMargins left="0" right="0" top="0.94488188976377963" bottom="0.59055118110236227" header="0" footer="0"/>
      <printOptions horizontalCentered="1" verticalCentered="1"/>
      <pageSetup paperSize="119" scale="35" orientation="landscape" r:id="rId1"/>
    </customSheetView>
    <customSheetView guid="{34D32569-C70B-4FDD-AF65-5379A2EF3AC8}" showGridLines="0">
      <pageMargins left="0" right="0" top="0.94488188976377963" bottom="0.59055118110236227" header="0" footer="0"/>
      <printOptions horizontalCentered="1" verticalCentered="1"/>
      <pageSetup paperSize="119" scale="35" orientation="landscape" r:id="rId2"/>
    </customSheetView>
  </customSheetViews>
  <mergeCells count="61">
    <mergeCell ref="G59:H59"/>
    <mergeCell ref="G60:H60"/>
    <mergeCell ref="G61:H61"/>
    <mergeCell ref="B12:C12"/>
    <mergeCell ref="B14:C14"/>
    <mergeCell ref="B16:C16"/>
    <mergeCell ref="B17:C17"/>
    <mergeCell ref="B18:C18"/>
    <mergeCell ref="G17:H17"/>
    <mergeCell ref="B31:C31"/>
    <mergeCell ref="B19:C19"/>
    <mergeCell ref="B20:C20"/>
    <mergeCell ref="B21:C21"/>
    <mergeCell ref="B22:C22"/>
    <mergeCell ref="G31:H31"/>
    <mergeCell ref="G22:H22"/>
    <mergeCell ref="B33:C33"/>
    <mergeCell ref="B32:C32"/>
    <mergeCell ref="B26:C26"/>
    <mergeCell ref="B27:C27"/>
    <mergeCell ref="B30:C30"/>
    <mergeCell ref="G52:H52"/>
    <mergeCell ref="B57:J57"/>
    <mergeCell ref="G53:H53"/>
    <mergeCell ref="G45:H45"/>
    <mergeCell ref="G46:H46"/>
    <mergeCell ref="G47:H47"/>
    <mergeCell ref="G48:H48"/>
    <mergeCell ref="G50:H50"/>
    <mergeCell ref="B34:C34"/>
    <mergeCell ref="G32:H32"/>
    <mergeCell ref="G39:H39"/>
    <mergeCell ref="G44:H44"/>
    <mergeCell ref="G23:H23"/>
    <mergeCell ref="G25:H25"/>
    <mergeCell ref="G27:H27"/>
    <mergeCell ref="G36:H36"/>
    <mergeCell ref="G38:H38"/>
    <mergeCell ref="G42:H42"/>
    <mergeCell ref="G40:H40"/>
    <mergeCell ref="G34:H34"/>
    <mergeCell ref="G28:H28"/>
    <mergeCell ref="G29:H29"/>
    <mergeCell ref="G30:H30"/>
    <mergeCell ref="B24:C24"/>
    <mergeCell ref="B9:C9"/>
    <mergeCell ref="B28:C28"/>
    <mergeCell ref="B29:C29"/>
    <mergeCell ref="C1:I1"/>
    <mergeCell ref="C2:I2"/>
    <mergeCell ref="C3:I3"/>
    <mergeCell ref="C4:I4"/>
    <mergeCell ref="G9:H9"/>
    <mergeCell ref="C5:I5"/>
    <mergeCell ref="G20:H20"/>
    <mergeCell ref="G21:H21"/>
    <mergeCell ref="G19:H19"/>
    <mergeCell ref="G18:H18"/>
    <mergeCell ref="G12:H12"/>
    <mergeCell ref="G14:H14"/>
    <mergeCell ref="G16:H16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2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21"/>
  <sheetViews>
    <sheetView workbookViewId="0">
      <selection activeCell="A2" sqref="A2:E3"/>
    </sheetView>
  </sheetViews>
  <sheetFormatPr baseColWidth="10" defaultRowHeight="15" x14ac:dyDescent="0.25"/>
  <cols>
    <col min="4" max="5" width="11.42578125" style="7"/>
  </cols>
  <sheetData>
    <row r="2" spans="1:5" x14ac:dyDescent="0.25">
      <c r="A2" s="556" t="s">
        <v>2</v>
      </c>
      <c r="B2" s="556"/>
      <c r="C2" s="556"/>
      <c r="D2" s="556"/>
      <c r="E2" s="13" t="e">
        <f>ESF!#REF!</f>
        <v>#REF!</v>
      </c>
    </row>
    <row r="3" spans="1:5" ht="34.5" x14ac:dyDescent="0.25">
      <c r="A3" s="556" t="s">
        <v>4</v>
      </c>
      <c r="B3" s="556"/>
      <c r="C3" s="556"/>
      <c r="D3" s="556"/>
      <c r="E3" s="13" t="str">
        <f>ESF!D5</f>
        <v>UNIVERSIDAD TECNOLÓGICA DE CALVILLO</v>
      </c>
    </row>
    <row r="4" spans="1:5" x14ac:dyDescent="0.25">
      <c r="A4" s="556" t="s">
        <v>3</v>
      </c>
      <c r="B4" s="556"/>
      <c r="C4" s="556"/>
      <c r="D4" s="556"/>
      <c r="E4" s="14"/>
    </row>
    <row r="5" spans="1:5" x14ac:dyDescent="0.25">
      <c r="A5" s="556" t="s">
        <v>73</v>
      </c>
      <c r="B5" s="556"/>
      <c r="C5" s="556"/>
      <c r="D5" s="556"/>
      <c r="E5" t="s">
        <v>71</v>
      </c>
    </row>
    <row r="6" spans="1:5" x14ac:dyDescent="0.25">
      <c r="A6" s="6"/>
      <c r="B6" s="6"/>
      <c r="C6" s="551" t="s">
        <v>5</v>
      </c>
      <c r="D6" s="551"/>
      <c r="E6" s="1">
        <v>2013</v>
      </c>
    </row>
    <row r="7" spans="1:5" x14ac:dyDescent="0.25">
      <c r="A7" s="547" t="s">
        <v>69</v>
      </c>
      <c r="B7" s="548" t="s">
        <v>8</v>
      </c>
      <c r="C7" s="549" t="s">
        <v>10</v>
      </c>
      <c r="D7" s="549"/>
      <c r="E7" s="8">
        <f>ESF!D16</f>
        <v>6401755</v>
      </c>
    </row>
    <row r="8" spans="1:5" x14ac:dyDescent="0.25">
      <c r="A8" s="547"/>
      <c r="B8" s="548"/>
      <c r="C8" s="549" t="s">
        <v>12</v>
      </c>
      <c r="D8" s="549"/>
      <c r="E8" s="8">
        <f>ESF!D17</f>
        <v>39370</v>
      </c>
    </row>
    <row r="9" spans="1:5" x14ac:dyDescent="0.25">
      <c r="A9" s="547"/>
      <c r="B9" s="548"/>
      <c r="C9" s="549" t="s">
        <v>14</v>
      </c>
      <c r="D9" s="549"/>
      <c r="E9" s="8">
        <f>ESF!D18</f>
        <v>0</v>
      </c>
    </row>
    <row r="10" spans="1:5" x14ac:dyDescent="0.25">
      <c r="A10" s="547"/>
      <c r="B10" s="548"/>
      <c r="C10" s="549" t="s">
        <v>16</v>
      </c>
      <c r="D10" s="549"/>
      <c r="E10" s="8">
        <f>ESF!D19</f>
        <v>0</v>
      </c>
    </row>
    <row r="11" spans="1:5" x14ac:dyDescent="0.25">
      <c r="A11" s="547"/>
      <c r="B11" s="548"/>
      <c r="C11" s="549" t="s">
        <v>18</v>
      </c>
      <c r="D11" s="549"/>
      <c r="E11" s="8">
        <f>ESF!D20</f>
        <v>0</v>
      </c>
    </row>
    <row r="12" spans="1:5" x14ac:dyDescent="0.25">
      <c r="A12" s="547"/>
      <c r="B12" s="548"/>
      <c r="C12" s="549" t="s">
        <v>20</v>
      </c>
      <c r="D12" s="549"/>
      <c r="E12" s="8">
        <f>ESF!D21</f>
        <v>0</v>
      </c>
    </row>
    <row r="13" spans="1:5" x14ac:dyDescent="0.25">
      <c r="A13" s="547"/>
      <c r="B13" s="548"/>
      <c r="C13" s="549" t="s">
        <v>22</v>
      </c>
      <c r="D13" s="549"/>
      <c r="E13" s="8">
        <f>ESF!D22</f>
        <v>80</v>
      </c>
    </row>
    <row r="14" spans="1:5" ht="15.75" thickBot="1" x14ac:dyDescent="0.3">
      <c r="A14" s="547"/>
      <c r="B14" s="4"/>
      <c r="C14" s="550" t="s">
        <v>25</v>
      </c>
      <c r="D14" s="550"/>
      <c r="E14" s="9">
        <f>ESF!D24</f>
        <v>6441205</v>
      </c>
    </row>
    <row r="15" spans="1:5" x14ac:dyDescent="0.25">
      <c r="A15" s="547"/>
      <c r="B15" s="548" t="s">
        <v>27</v>
      </c>
      <c r="C15" s="549" t="s">
        <v>29</v>
      </c>
      <c r="D15" s="549"/>
      <c r="E15" s="8">
        <f>ESF!D29</f>
        <v>0</v>
      </c>
    </row>
    <row r="16" spans="1:5" x14ac:dyDescent="0.25">
      <c r="A16" s="547"/>
      <c r="B16" s="548"/>
      <c r="C16" s="549" t="s">
        <v>31</v>
      </c>
      <c r="D16" s="549"/>
      <c r="E16" s="8">
        <f>ESF!D30</f>
        <v>0</v>
      </c>
    </row>
    <row r="17" spans="1:5" x14ac:dyDescent="0.25">
      <c r="A17" s="547"/>
      <c r="B17" s="548"/>
      <c r="C17" s="549" t="s">
        <v>33</v>
      </c>
      <c r="D17" s="549"/>
      <c r="E17" s="8">
        <f>ESF!D31</f>
        <v>23633930</v>
      </c>
    </row>
    <row r="18" spans="1:5" x14ac:dyDescent="0.25">
      <c r="A18" s="547"/>
      <c r="B18" s="548"/>
      <c r="C18" s="549" t="s">
        <v>35</v>
      </c>
      <c r="D18" s="549"/>
      <c r="E18" s="8">
        <f>ESF!D32</f>
        <v>11317333</v>
      </c>
    </row>
    <row r="19" spans="1:5" x14ac:dyDescent="0.25">
      <c r="A19" s="547"/>
      <c r="B19" s="548"/>
      <c r="C19" s="549" t="s">
        <v>37</v>
      </c>
      <c r="D19" s="549"/>
      <c r="E19" s="8">
        <f>ESF!D33</f>
        <v>445494</v>
      </c>
    </row>
    <row r="20" spans="1:5" x14ac:dyDescent="0.25">
      <c r="A20" s="547"/>
      <c r="B20" s="548"/>
      <c r="C20" s="549" t="s">
        <v>39</v>
      </c>
      <c r="D20" s="549"/>
      <c r="E20" s="8">
        <f>ESF!D34</f>
        <v>0</v>
      </c>
    </row>
    <row r="21" spans="1:5" x14ac:dyDescent="0.25">
      <c r="A21" s="547"/>
      <c r="B21" s="548"/>
      <c r="C21" s="549" t="s">
        <v>41</v>
      </c>
      <c r="D21" s="549"/>
      <c r="E21" s="8">
        <f>ESF!D35</f>
        <v>0</v>
      </c>
    </row>
    <row r="22" spans="1:5" x14ac:dyDescent="0.25">
      <c r="A22" s="547"/>
      <c r="B22" s="548"/>
      <c r="C22" s="549" t="s">
        <v>42</v>
      </c>
      <c r="D22" s="549"/>
      <c r="E22" s="8">
        <f>ESF!D36</f>
        <v>0</v>
      </c>
    </row>
    <row r="23" spans="1:5" x14ac:dyDescent="0.25">
      <c r="A23" s="547"/>
      <c r="B23" s="548"/>
      <c r="C23" s="549" t="s">
        <v>44</v>
      </c>
      <c r="D23" s="549"/>
      <c r="E23" s="8">
        <f>ESF!D37</f>
        <v>0</v>
      </c>
    </row>
    <row r="24" spans="1:5" ht="15.75" thickBot="1" x14ac:dyDescent="0.3">
      <c r="A24" s="547"/>
      <c r="B24" s="4"/>
      <c r="C24" s="550" t="s">
        <v>46</v>
      </c>
      <c r="D24" s="550"/>
      <c r="E24" s="9">
        <f>ESF!D39</f>
        <v>35396757</v>
      </c>
    </row>
    <row r="25" spans="1:5" ht="15.75" thickBot="1" x14ac:dyDescent="0.3">
      <c r="A25" s="547"/>
      <c r="B25" s="2"/>
      <c r="C25" s="550" t="s">
        <v>48</v>
      </c>
      <c r="D25" s="550"/>
      <c r="E25" s="9">
        <f>ESF!D41</f>
        <v>41837962</v>
      </c>
    </row>
    <row r="26" spans="1:5" x14ac:dyDescent="0.25">
      <c r="A26" s="547" t="s">
        <v>70</v>
      </c>
      <c r="B26" s="548" t="s">
        <v>9</v>
      </c>
      <c r="C26" s="549" t="s">
        <v>11</v>
      </c>
      <c r="D26" s="549"/>
      <c r="E26" s="8">
        <f>ESF!I16</f>
        <v>839118</v>
      </c>
    </row>
    <row r="27" spans="1:5" x14ac:dyDescent="0.25">
      <c r="A27" s="547"/>
      <c r="B27" s="548"/>
      <c r="C27" s="549" t="s">
        <v>13</v>
      </c>
      <c r="D27" s="549"/>
      <c r="E27" s="8">
        <f>ESF!I17</f>
        <v>0</v>
      </c>
    </row>
    <row r="28" spans="1:5" x14ac:dyDescent="0.25">
      <c r="A28" s="547"/>
      <c r="B28" s="548"/>
      <c r="C28" s="549" t="s">
        <v>15</v>
      </c>
      <c r="D28" s="549"/>
      <c r="E28" s="8">
        <f>ESF!I18</f>
        <v>0</v>
      </c>
    </row>
    <row r="29" spans="1:5" x14ac:dyDescent="0.25">
      <c r="A29" s="547"/>
      <c r="B29" s="548"/>
      <c r="C29" s="549" t="s">
        <v>17</v>
      </c>
      <c r="D29" s="549"/>
      <c r="E29" s="8">
        <f>ESF!I19</f>
        <v>0</v>
      </c>
    </row>
    <row r="30" spans="1:5" x14ac:dyDescent="0.25">
      <c r="A30" s="547"/>
      <c r="B30" s="548"/>
      <c r="C30" s="549" t="s">
        <v>19</v>
      </c>
      <c r="D30" s="549"/>
      <c r="E30" s="8">
        <f>ESF!I20</f>
        <v>0</v>
      </c>
    </row>
    <row r="31" spans="1:5" x14ac:dyDescent="0.25">
      <c r="A31" s="547"/>
      <c r="B31" s="548"/>
      <c r="C31" s="549" t="s">
        <v>21</v>
      </c>
      <c r="D31" s="549"/>
      <c r="E31" s="8">
        <f>ESF!I21</f>
        <v>0</v>
      </c>
    </row>
    <row r="32" spans="1:5" x14ac:dyDescent="0.25">
      <c r="A32" s="547"/>
      <c r="B32" s="548"/>
      <c r="C32" s="549" t="s">
        <v>23</v>
      </c>
      <c r="D32" s="549"/>
      <c r="E32" s="8">
        <f>ESF!I22</f>
        <v>0</v>
      </c>
    </row>
    <row r="33" spans="1:5" x14ac:dyDescent="0.25">
      <c r="A33" s="547"/>
      <c r="B33" s="548"/>
      <c r="C33" s="549" t="s">
        <v>24</v>
      </c>
      <c r="D33" s="549"/>
      <c r="E33" s="8">
        <f>ESF!I23</f>
        <v>0</v>
      </c>
    </row>
    <row r="34" spans="1:5" ht="15.75" thickBot="1" x14ac:dyDescent="0.3">
      <c r="A34" s="547"/>
      <c r="B34" s="4"/>
      <c r="C34" s="550" t="s">
        <v>26</v>
      </c>
      <c r="D34" s="550"/>
      <c r="E34" s="9">
        <f>ESF!I25</f>
        <v>839118</v>
      </c>
    </row>
    <row r="35" spans="1:5" x14ac:dyDescent="0.25">
      <c r="A35" s="547"/>
      <c r="B35" s="548" t="s">
        <v>28</v>
      </c>
      <c r="C35" s="549" t="s">
        <v>30</v>
      </c>
      <c r="D35" s="549"/>
      <c r="E35" s="8">
        <f>ESF!I29</f>
        <v>0</v>
      </c>
    </row>
    <row r="36" spans="1:5" x14ac:dyDescent="0.25">
      <c r="A36" s="547"/>
      <c r="B36" s="548"/>
      <c r="C36" s="549" t="s">
        <v>32</v>
      </c>
      <c r="D36" s="549"/>
      <c r="E36" s="8">
        <f>ESF!I30</f>
        <v>0</v>
      </c>
    </row>
    <row r="37" spans="1:5" x14ac:dyDescent="0.25">
      <c r="A37" s="547"/>
      <c r="B37" s="548"/>
      <c r="C37" s="549" t="s">
        <v>34</v>
      </c>
      <c r="D37" s="549"/>
      <c r="E37" s="8">
        <f>ESF!I31</f>
        <v>0</v>
      </c>
    </row>
    <row r="38" spans="1:5" x14ac:dyDescent="0.25">
      <c r="A38" s="547"/>
      <c r="B38" s="548"/>
      <c r="C38" s="549" t="s">
        <v>36</v>
      </c>
      <c r="D38" s="549"/>
      <c r="E38" s="8">
        <f>ESF!I32</f>
        <v>0</v>
      </c>
    </row>
    <row r="39" spans="1:5" x14ac:dyDescent="0.25">
      <c r="A39" s="547"/>
      <c r="B39" s="548"/>
      <c r="C39" s="549" t="s">
        <v>38</v>
      </c>
      <c r="D39" s="549"/>
      <c r="E39" s="8">
        <f>ESF!I33</f>
        <v>6187</v>
      </c>
    </row>
    <row r="40" spans="1:5" x14ac:dyDescent="0.25">
      <c r="A40" s="547"/>
      <c r="B40" s="548"/>
      <c r="C40" s="549" t="s">
        <v>40</v>
      </c>
      <c r="D40" s="549"/>
      <c r="E40" s="8">
        <f>ESF!I34</f>
        <v>669508</v>
      </c>
    </row>
    <row r="41" spans="1:5" ht="15.75" thickBot="1" x14ac:dyDescent="0.3">
      <c r="A41" s="547"/>
      <c r="B41" s="2"/>
      <c r="C41" s="550" t="s">
        <v>43</v>
      </c>
      <c r="D41" s="550"/>
      <c r="E41" s="9">
        <f>ESF!I36</f>
        <v>675695</v>
      </c>
    </row>
    <row r="42" spans="1:5" ht="15.75" thickBot="1" x14ac:dyDescent="0.3">
      <c r="A42" s="547"/>
      <c r="B42" s="2"/>
      <c r="C42" s="550" t="s">
        <v>45</v>
      </c>
      <c r="D42" s="550"/>
      <c r="E42" s="9">
        <f>ESF!I38</f>
        <v>1514813</v>
      </c>
    </row>
    <row r="43" spans="1:5" x14ac:dyDescent="0.25">
      <c r="A43" s="3"/>
      <c r="B43" s="548" t="s">
        <v>47</v>
      </c>
      <c r="C43" s="552" t="s">
        <v>49</v>
      </c>
      <c r="D43" s="552"/>
      <c r="E43" s="10">
        <f>ESF!I42</f>
        <v>6567626</v>
      </c>
    </row>
    <row r="44" spans="1:5" x14ac:dyDescent="0.25">
      <c r="A44" s="3"/>
      <c r="B44" s="548"/>
      <c r="C44" s="549" t="s">
        <v>50</v>
      </c>
      <c r="D44" s="549"/>
      <c r="E44" s="8">
        <f>ESF!I44</f>
        <v>0</v>
      </c>
    </row>
    <row r="45" spans="1:5" x14ac:dyDescent="0.25">
      <c r="A45" s="3"/>
      <c r="B45" s="548"/>
      <c r="C45" s="549" t="s">
        <v>51</v>
      </c>
      <c r="D45" s="549"/>
      <c r="E45" s="8">
        <f>ESF!I45</f>
        <v>6567626</v>
      </c>
    </row>
    <row r="46" spans="1:5" x14ac:dyDescent="0.25">
      <c r="A46" s="3"/>
      <c r="B46" s="548"/>
      <c r="C46" s="549" t="s">
        <v>52</v>
      </c>
      <c r="D46" s="549"/>
      <c r="E46" s="8">
        <f>ESF!I46</f>
        <v>0</v>
      </c>
    </row>
    <row r="47" spans="1:5" x14ac:dyDescent="0.25">
      <c r="A47" s="3"/>
      <c r="B47" s="548"/>
      <c r="C47" s="552" t="s">
        <v>53</v>
      </c>
      <c r="D47" s="552"/>
      <c r="E47" s="10">
        <f>ESF!I48</f>
        <v>33755523</v>
      </c>
    </row>
    <row r="48" spans="1:5" x14ac:dyDescent="0.25">
      <c r="A48" s="3"/>
      <c r="B48" s="548"/>
      <c r="C48" s="549" t="s">
        <v>54</v>
      </c>
      <c r="D48" s="549"/>
      <c r="E48" s="8">
        <f>ESF!I50</f>
        <v>1393757</v>
      </c>
    </row>
    <row r="49" spans="1:5" x14ac:dyDescent="0.25">
      <c r="A49" s="3"/>
      <c r="B49" s="548"/>
      <c r="C49" s="549" t="s">
        <v>55</v>
      </c>
      <c r="D49" s="549"/>
      <c r="E49" s="8">
        <f>ESF!I51</f>
        <v>32535096</v>
      </c>
    </row>
    <row r="50" spans="1:5" x14ac:dyDescent="0.25">
      <c r="A50" s="3"/>
      <c r="B50" s="548"/>
      <c r="C50" s="549" t="s">
        <v>56</v>
      </c>
      <c r="D50" s="549"/>
      <c r="E50" s="8">
        <f>ESF!I52</f>
        <v>0</v>
      </c>
    </row>
    <row r="51" spans="1:5" x14ac:dyDescent="0.25">
      <c r="A51" s="3"/>
      <c r="B51" s="548"/>
      <c r="C51" s="549" t="s">
        <v>57</v>
      </c>
      <c r="D51" s="549"/>
      <c r="E51" s="8">
        <f>ESF!I53</f>
        <v>-2562</v>
      </c>
    </row>
    <row r="52" spans="1:5" x14ac:dyDescent="0.25">
      <c r="A52" s="3"/>
      <c r="B52" s="548"/>
      <c r="C52" s="549" t="s">
        <v>58</v>
      </c>
      <c r="D52" s="549"/>
      <c r="E52" s="8">
        <f>ESF!I54</f>
        <v>-170768</v>
      </c>
    </row>
    <row r="53" spans="1:5" x14ac:dyDescent="0.25">
      <c r="A53" s="3"/>
      <c r="B53" s="548"/>
      <c r="C53" s="552" t="s">
        <v>59</v>
      </c>
      <c r="D53" s="552"/>
      <c r="E53" s="10">
        <f>ESF!I56</f>
        <v>0</v>
      </c>
    </row>
    <row r="54" spans="1:5" x14ac:dyDescent="0.25">
      <c r="A54" s="3"/>
      <c r="B54" s="548"/>
      <c r="C54" s="549" t="s">
        <v>60</v>
      </c>
      <c r="D54" s="549"/>
      <c r="E54" s="8">
        <f>ESF!I58</f>
        <v>0</v>
      </c>
    </row>
    <row r="55" spans="1:5" x14ac:dyDescent="0.25">
      <c r="A55" s="3"/>
      <c r="B55" s="548"/>
      <c r="C55" s="549" t="s">
        <v>61</v>
      </c>
      <c r="D55" s="549"/>
      <c r="E55" s="8">
        <f>ESF!I59</f>
        <v>0</v>
      </c>
    </row>
    <row r="56" spans="1:5" ht="15.75" thickBot="1" x14ac:dyDescent="0.3">
      <c r="A56" s="3"/>
      <c r="B56" s="548"/>
      <c r="C56" s="550" t="s">
        <v>62</v>
      </c>
      <c r="D56" s="550"/>
      <c r="E56" s="9">
        <f>ESF!I61</f>
        <v>40323149</v>
      </c>
    </row>
    <row r="57" spans="1:5" ht="15.75" thickBot="1" x14ac:dyDescent="0.3">
      <c r="A57" s="3"/>
      <c r="B57" s="2"/>
      <c r="C57" s="550" t="s">
        <v>63</v>
      </c>
      <c r="D57" s="550"/>
      <c r="E57" s="9">
        <f>ESF!I63</f>
        <v>41837962</v>
      </c>
    </row>
    <row r="58" spans="1:5" x14ac:dyDescent="0.25">
      <c r="A58" s="3"/>
      <c r="B58" s="2"/>
      <c r="C58" s="551" t="s">
        <v>5</v>
      </c>
      <c r="D58" s="551"/>
      <c r="E58" s="1">
        <v>2012</v>
      </c>
    </row>
    <row r="59" spans="1:5" x14ac:dyDescent="0.25">
      <c r="A59" s="547" t="s">
        <v>69</v>
      </c>
      <c r="B59" s="548" t="s">
        <v>8</v>
      </c>
      <c r="C59" s="549" t="s">
        <v>10</v>
      </c>
      <c r="D59" s="549"/>
      <c r="E59" s="8">
        <f>ESF!E16</f>
        <v>21932784</v>
      </c>
    </row>
    <row r="60" spans="1:5" x14ac:dyDescent="0.25">
      <c r="A60" s="547"/>
      <c r="B60" s="548"/>
      <c r="C60" s="549" t="s">
        <v>12</v>
      </c>
      <c r="D60" s="549"/>
      <c r="E60" s="8">
        <f>ESF!E17</f>
        <v>83873</v>
      </c>
    </row>
    <row r="61" spans="1:5" x14ac:dyDescent="0.25">
      <c r="A61" s="547"/>
      <c r="B61" s="548"/>
      <c r="C61" s="549" t="s">
        <v>14</v>
      </c>
      <c r="D61" s="549"/>
      <c r="E61" s="8">
        <f>ESF!E18</f>
        <v>10075707</v>
      </c>
    </row>
    <row r="62" spans="1:5" x14ac:dyDescent="0.25">
      <c r="A62" s="547"/>
      <c r="B62" s="548"/>
      <c r="C62" s="549" t="s">
        <v>16</v>
      </c>
      <c r="D62" s="549"/>
      <c r="E62" s="8">
        <f>ESF!E19</f>
        <v>0</v>
      </c>
    </row>
    <row r="63" spans="1:5" x14ac:dyDescent="0.25">
      <c r="A63" s="547"/>
      <c r="B63" s="548"/>
      <c r="C63" s="549" t="s">
        <v>18</v>
      </c>
      <c r="D63" s="549"/>
      <c r="E63" s="8">
        <f>ESF!E20</f>
        <v>0</v>
      </c>
    </row>
    <row r="64" spans="1:5" x14ac:dyDescent="0.25">
      <c r="A64" s="547"/>
      <c r="B64" s="548"/>
      <c r="C64" s="549" t="s">
        <v>20</v>
      </c>
      <c r="D64" s="549"/>
      <c r="E64" s="8">
        <f>ESF!E21</f>
        <v>0</v>
      </c>
    </row>
    <row r="65" spans="1:5" x14ac:dyDescent="0.25">
      <c r="A65" s="547"/>
      <c r="B65" s="548"/>
      <c r="C65" s="549" t="s">
        <v>22</v>
      </c>
      <c r="D65" s="549"/>
      <c r="E65" s="8">
        <f>ESF!E22</f>
        <v>76</v>
      </c>
    </row>
    <row r="66" spans="1:5" ht="15.75" thickBot="1" x14ac:dyDescent="0.3">
      <c r="A66" s="547"/>
      <c r="B66" s="4"/>
      <c r="C66" s="550" t="s">
        <v>25</v>
      </c>
      <c r="D66" s="550"/>
      <c r="E66" s="9">
        <f>ESF!E24</f>
        <v>32092440</v>
      </c>
    </row>
    <row r="67" spans="1:5" x14ac:dyDescent="0.25">
      <c r="A67" s="547"/>
      <c r="B67" s="548" t="s">
        <v>27</v>
      </c>
      <c r="C67" s="549" t="s">
        <v>29</v>
      </c>
      <c r="D67" s="549"/>
      <c r="E67" s="8">
        <f>ESF!E29</f>
        <v>0</v>
      </c>
    </row>
    <row r="68" spans="1:5" x14ac:dyDescent="0.25">
      <c r="A68" s="547"/>
      <c r="B68" s="548"/>
      <c r="C68" s="549" t="s">
        <v>31</v>
      </c>
      <c r="D68" s="549"/>
      <c r="E68" s="8">
        <f>ESF!E30</f>
        <v>0</v>
      </c>
    </row>
    <row r="69" spans="1:5" x14ac:dyDescent="0.25">
      <c r="A69" s="547"/>
      <c r="B69" s="548"/>
      <c r="C69" s="549" t="s">
        <v>33</v>
      </c>
      <c r="D69" s="549"/>
      <c r="E69" s="8">
        <f>ESF!E31</f>
        <v>20151414</v>
      </c>
    </row>
    <row r="70" spans="1:5" x14ac:dyDescent="0.25">
      <c r="A70" s="547"/>
      <c r="B70" s="548"/>
      <c r="C70" s="549" t="s">
        <v>35</v>
      </c>
      <c r="D70" s="549"/>
      <c r="E70" s="8">
        <f>ESF!E32</f>
        <v>2047151</v>
      </c>
    </row>
    <row r="71" spans="1:5" x14ac:dyDescent="0.25">
      <c r="A71" s="547"/>
      <c r="B71" s="548"/>
      <c r="C71" s="549" t="s">
        <v>37</v>
      </c>
      <c r="D71" s="549"/>
      <c r="E71" s="8">
        <f>ESF!E33</f>
        <v>338132</v>
      </c>
    </row>
    <row r="72" spans="1:5" x14ac:dyDescent="0.25">
      <c r="A72" s="547"/>
      <c r="B72" s="548"/>
      <c r="C72" s="549" t="s">
        <v>39</v>
      </c>
      <c r="D72" s="549"/>
      <c r="E72" s="8">
        <f>ESF!E34</f>
        <v>0</v>
      </c>
    </row>
    <row r="73" spans="1:5" x14ac:dyDescent="0.25">
      <c r="A73" s="547"/>
      <c r="B73" s="548"/>
      <c r="C73" s="549" t="s">
        <v>41</v>
      </c>
      <c r="D73" s="549"/>
      <c r="E73" s="8">
        <f>ESF!E35</f>
        <v>0</v>
      </c>
    </row>
    <row r="74" spans="1:5" x14ac:dyDescent="0.25">
      <c r="A74" s="547"/>
      <c r="B74" s="548"/>
      <c r="C74" s="549" t="s">
        <v>42</v>
      </c>
      <c r="D74" s="549"/>
      <c r="E74" s="8">
        <f>ESF!E36</f>
        <v>0</v>
      </c>
    </row>
    <row r="75" spans="1:5" x14ac:dyDescent="0.25">
      <c r="A75" s="547"/>
      <c r="B75" s="548"/>
      <c r="C75" s="549" t="s">
        <v>44</v>
      </c>
      <c r="D75" s="549"/>
      <c r="E75" s="8">
        <f>ESF!E37</f>
        <v>0</v>
      </c>
    </row>
    <row r="76" spans="1:5" ht="15.75" thickBot="1" x14ac:dyDescent="0.3">
      <c r="A76" s="547"/>
      <c r="B76" s="4"/>
      <c r="C76" s="550" t="s">
        <v>46</v>
      </c>
      <c r="D76" s="550"/>
      <c r="E76" s="9">
        <f>ESF!E39</f>
        <v>22536697</v>
      </c>
    </row>
    <row r="77" spans="1:5" ht="15.75" thickBot="1" x14ac:dyDescent="0.3">
      <c r="A77" s="547"/>
      <c r="B77" s="2"/>
      <c r="C77" s="550" t="s">
        <v>48</v>
      </c>
      <c r="D77" s="550"/>
      <c r="E77" s="9">
        <f>ESF!E41</f>
        <v>54629137</v>
      </c>
    </row>
    <row r="78" spans="1:5" x14ac:dyDescent="0.25">
      <c r="A78" s="547" t="s">
        <v>70</v>
      </c>
      <c r="B78" s="548" t="s">
        <v>9</v>
      </c>
      <c r="C78" s="549" t="s">
        <v>11</v>
      </c>
      <c r="D78" s="549"/>
      <c r="E78" s="8">
        <f>ESF!J16</f>
        <v>21424533</v>
      </c>
    </row>
    <row r="79" spans="1:5" x14ac:dyDescent="0.25">
      <c r="A79" s="547"/>
      <c r="B79" s="548"/>
      <c r="C79" s="549" t="s">
        <v>13</v>
      </c>
      <c r="D79" s="549"/>
      <c r="E79" s="8">
        <f>ESF!J17</f>
        <v>0</v>
      </c>
    </row>
    <row r="80" spans="1:5" x14ac:dyDescent="0.25">
      <c r="A80" s="547"/>
      <c r="B80" s="548"/>
      <c r="C80" s="549" t="s">
        <v>15</v>
      </c>
      <c r="D80" s="549"/>
      <c r="E80" s="8">
        <f>ESF!J18</f>
        <v>0</v>
      </c>
    </row>
    <row r="81" spans="1:5" x14ac:dyDescent="0.25">
      <c r="A81" s="547"/>
      <c r="B81" s="548"/>
      <c r="C81" s="549" t="s">
        <v>17</v>
      </c>
      <c r="D81" s="549"/>
      <c r="E81" s="8">
        <f>ESF!J19</f>
        <v>0</v>
      </c>
    </row>
    <row r="82" spans="1:5" x14ac:dyDescent="0.25">
      <c r="A82" s="547"/>
      <c r="B82" s="548"/>
      <c r="C82" s="549" t="s">
        <v>19</v>
      </c>
      <c r="D82" s="549"/>
      <c r="E82" s="8">
        <f>ESF!J20</f>
        <v>0</v>
      </c>
    </row>
    <row r="83" spans="1:5" x14ac:dyDescent="0.25">
      <c r="A83" s="547"/>
      <c r="B83" s="548"/>
      <c r="C83" s="549" t="s">
        <v>21</v>
      </c>
      <c r="D83" s="549"/>
      <c r="E83" s="8">
        <f>ESF!J21</f>
        <v>0</v>
      </c>
    </row>
    <row r="84" spans="1:5" x14ac:dyDescent="0.25">
      <c r="A84" s="547"/>
      <c r="B84" s="548"/>
      <c r="C84" s="549" t="s">
        <v>23</v>
      </c>
      <c r="D84" s="549"/>
      <c r="E84" s="8">
        <f>ESF!J22</f>
        <v>0</v>
      </c>
    </row>
    <row r="85" spans="1:5" x14ac:dyDescent="0.25">
      <c r="A85" s="547"/>
      <c r="B85" s="548"/>
      <c r="C85" s="549" t="s">
        <v>24</v>
      </c>
      <c r="D85" s="549"/>
      <c r="E85" s="8">
        <f>ESF!J23</f>
        <v>0</v>
      </c>
    </row>
    <row r="86" spans="1:5" ht="15.75" thickBot="1" x14ac:dyDescent="0.3">
      <c r="A86" s="547"/>
      <c r="B86" s="4"/>
      <c r="C86" s="550" t="s">
        <v>26</v>
      </c>
      <c r="D86" s="550"/>
      <c r="E86" s="9">
        <f>ESF!J25</f>
        <v>21424533</v>
      </c>
    </row>
    <row r="87" spans="1:5" x14ac:dyDescent="0.25">
      <c r="A87" s="547"/>
      <c r="B87" s="548" t="s">
        <v>28</v>
      </c>
      <c r="C87" s="549" t="s">
        <v>30</v>
      </c>
      <c r="D87" s="549"/>
      <c r="E87" s="8">
        <f>ESF!J29</f>
        <v>0</v>
      </c>
    </row>
    <row r="88" spans="1:5" x14ac:dyDescent="0.25">
      <c r="A88" s="547"/>
      <c r="B88" s="548"/>
      <c r="C88" s="549" t="s">
        <v>32</v>
      </c>
      <c r="D88" s="549"/>
      <c r="E88" s="8">
        <f>ESF!J30</f>
        <v>0</v>
      </c>
    </row>
    <row r="89" spans="1:5" x14ac:dyDescent="0.25">
      <c r="A89" s="547"/>
      <c r="B89" s="548"/>
      <c r="C89" s="549" t="s">
        <v>34</v>
      </c>
      <c r="D89" s="549"/>
      <c r="E89" s="8">
        <f>ESF!J31</f>
        <v>0</v>
      </c>
    </row>
    <row r="90" spans="1:5" x14ac:dyDescent="0.25">
      <c r="A90" s="547"/>
      <c r="B90" s="548"/>
      <c r="C90" s="549" t="s">
        <v>36</v>
      </c>
      <c r="D90" s="549"/>
      <c r="E90" s="8">
        <f>ESF!J32</f>
        <v>0</v>
      </c>
    </row>
    <row r="91" spans="1:5" x14ac:dyDescent="0.25">
      <c r="A91" s="547"/>
      <c r="B91" s="548"/>
      <c r="C91" s="549" t="s">
        <v>38</v>
      </c>
      <c r="D91" s="549"/>
      <c r="E91" s="8">
        <f>ESF!J33</f>
        <v>0</v>
      </c>
    </row>
    <row r="92" spans="1:5" x14ac:dyDescent="0.25">
      <c r="A92" s="547"/>
      <c r="B92" s="548"/>
      <c r="C92" s="549" t="s">
        <v>40</v>
      </c>
      <c r="D92" s="549"/>
      <c r="E92" s="8">
        <f>ESF!J34</f>
        <v>669508</v>
      </c>
    </row>
    <row r="93" spans="1:5" ht="15.75" thickBot="1" x14ac:dyDescent="0.3">
      <c r="A93" s="547"/>
      <c r="B93" s="2"/>
      <c r="C93" s="550" t="s">
        <v>43</v>
      </c>
      <c r="D93" s="550"/>
      <c r="E93" s="9">
        <f>ESF!J36</f>
        <v>669508</v>
      </c>
    </row>
    <row r="94" spans="1:5" ht="15.75" thickBot="1" x14ac:dyDescent="0.3">
      <c r="A94" s="547"/>
      <c r="B94" s="2"/>
      <c r="C94" s="550" t="s">
        <v>45</v>
      </c>
      <c r="D94" s="550"/>
      <c r="E94" s="9">
        <f>ESF!J38</f>
        <v>22094041</v>
      </c>
    </row>
    <row r="95" spans="1:5" x14ac:dyDescent="0.25">
      <c r="A95" s="3"/>
      <c r="B95" s="548" t="s">
        <v>47</v>
      </c>
      <c r="C95" s="552" t="s">
        <v>49</v>
      </c>
      <c r="D95" s="552"/>
      <c r="E95" s="10">
        <f>ESF!J42</f>
        <v>0</v>
      </c>
    </row>
    <row r="96" spans="1:5" x14ac:dyDescent="0.25">
      <c r="A96" s="3"/>
      <c r="B96" s="548"/>
      <c r="C96" s="549" t="s">
        <v>50</v>
      </c>
      <c r="D96" s="549"/>
      <c r="E96" s="8">
        <f>ESF!J44</f>
        <v>0</v>
      </c>
    </row>
    <row r="97" spans="1:5" x14ac:dyDescent="0.25">
      <c r="A97" s="3"/>
      <c r="B97" s="548"/>
      <c r="C97" s="549" t="s">
        <v>51</v>
      </c>
      <c r="D97" s="549"/>
      <c r="E97" s="8">
        <f>ESF!J45</f>
        <v>0</v>
      </c>
    </row>
    <row r="98" spans="1:5" x14ac:dyDescent="0.25">
      <c r="A98" s="3"/>
      <c r="B98" s="548"/>
      <c r="C98" s="549" t="s">
        <v>52</v>
      </c>
      <c r="D98" s="549"/>
      <c r="E98" s="8">
        <f>ESF!J46</f>
        <v>0</v>
      </c>
    </row>
    <row r="99" spans="1:5" x14ac:dyDescent="0.25">
      <c r="A99" s="3"/>
      <c r="B99" s="548"/>
      <c r="C99" s="552" t="s">
        <v>53</v>
      </c>
      <c r="D99" s="552"/>
      <c r="E99" s="10">
        <f>ESF!J48</f>
        <v>32535096</v>
      </c>
    </row>
    <row r="100" spans="1:5" x14ac:dyDescent="0.25">
      <c r="A100" s="3"/>
      <c r="B100" s="548"/>
      <c r="C100" s="549" t="s">
        <v>54</v>
      </c>
      <c r="D100" s="549"/>
      <c r="E100" s="8">
        <f>ESF!J50</f>
        <v>32908812</v>
      </c>
    </row>
    <row r="101" spans="1:5" x14ac:dyDescent="0.25">
      <c r="A101" s="3"/>
      <c r="B101" s="548"/>
      <c r="C101" s="549" t="s">
        <v>55</v>
      </c>
      <c r="D101" s="549"/>
      <c r="E101" s="8">
        <f>ESF!J51</f>
        <v>-373716</v>
      </c>
    </row>
    <row r="102" spans="1:5" x14ac:dyDescent="0.25">
      <c r="A102" s="3"/>
      <c r="B102" s="548"/>
      <c r="C102" s="549" t="s">
        <v>56</v>
      </c>
      <c r="D102" s="549"/>
      <c r="E102" s="8">
        <f>ESF!J52</f>
        <v>0</v>
      </c>
    </row>
    <row r="103" spans="1:5" x14ac:dyDescent="0.25">
      <c r="A103" s="3"/>
      <c r="B103" s="548"/>
      <c r="C103" s="549" t="s">
        <v>57</v>
      </c>
      <c r="D103" s="549"/>
      <c r="E103" s="8">
        <f>ESF!J53</f>
        <v>0</v>
      </c>
    </row>
    <row r="104" spans="1:5" x14ac:dyDescent="0.25">
      <c r="A104" s="3"/>
      <c r="B104" s="548"/>
      <c r="C104" s="549" t="s">
        <v>58</v>
      </c>
      <c r="D104" s="549"/>
      <c r="E104" s="8">
        <f>ESF!J54</f>
        <v>0</v>
      </c>
    </row>
    <row r="105" spans="1:5" x14ac:dyDescent="0.25">
      <c r="A105" s="3"/>
      <c r="B105" s="548"/>
      <c r="C105" s="552" t="s">
        <v>59</v>
      </c>
      <c r="D105" s="552"/>
      <c r="E105" s="10">
        <f>ESF!J56</f>
        <v>0</v>
      </c>
    </row>
    <row r="106" spans="1:5" x14ac:dyDescent="0.25">
      <c r="A106" s="3"/>
      <c r="B106" s="548"/>
      <c r="C106" s="549" t="s">
        <v>60</v>
      </c>
      <c r="D106" s="549"/>
      <c r="E106" s="8">
        <f>ESF!J58</f>
        <v>0</v>
      </c>
    </row>
    <row r="107" spans="1:5" x14ac:dyDescent="0.25">
      <c r="A107" s="3"/>
      <c r="B107" s="548"/>
      <c r="C107" s="549" t="s">
        <v>61</v>
      </c>
      <c r="D107" s="549"/>
      <c r="E107" s="8">
        <f>ESF!J59</f>
        <v>0</v>
      </c>
    </row>
    <row r="108" spans="1:5" ht="15.75" thickBot="1" x14ac:dyDescent="0.3">
      <c r="A108" s="3"/>
      <c r="B108" s="548"/>
      <c r="C108" s="550" t="s">
        <v>62</v>
      </c>
      <c r="D108" s="550"/>
      <c r="E108" s="9">
        <f>ESF!J61</f>
        <v>32535096</v>
      </c>
    </row>
    <row r="109" spans="1:5" ht="15.75" thickBot="1" x14ac:dyDescent="0.3">
      <c r="A109" s="3"/>
      <c r="B109" s="2"/>
      <c r="C109" s="550" t="s">
        <v>63</v>
      </c>
      <c r="D109" s="550"/>
      <c r="E109" s="9">
        <f>ESF!J63</f>
        <v>54629137</v>
      </c>
    </row>
    <row r="110" spans="1:5" x14ac:dyDescent="0.25">
      <c r="A110" s="3"/>
      <c r="B110" s="2"/>
      <c r="C110" s="557" t="s">
        <v>75</v>
      </c>
      <c r="D110" s="5" t="s">
        <v>64</v>
      </c>
      <c r="E110" s="10" t="str">
        <f>ESF!C71</f>
        <v>Lic. Ma. Del Pilar Martínez Velasco</v>
      </c>
    </row>
    <row r="111" spans="1:5" x14ac:dyDescent="0.25">
      <c r="A111" s="3"/>
      <c r="B111" s="2"/>
      <c r="C111" s="558"/>
      <c r="D111" s="5" t="s">
        <v>65</v>
      </c>
      <c r="E111" s="10" t="str">
        <f>ESF!C72</f>
        <v>Rectora</v>
      </c>
    </row>
    <row r="112" spans="1:5" x14ac:dyDescent="0.25">
      <c r="A112" s="3"/>
      <c r="B112" s="2"/>
      <c r="C112" s="558" t="s">
        <v>74</v>
      </c>
      <c r="D112" s="5" t="s">
        <v>64</v>
      </c>
      <c r="E112" s="10">
        <f>ESF!G71</f>
        <v>0</v>
      </c>
    </row>
    <row r="113" spans="1:5" x14ac:dyDescent="0.25">
      <c r="A113" s="3"/>
      <c r="B113" s="2"/>
      <c r="C113" s="558"/>
      <c r="D113" s="5" t="s">
        <v>65</v>
      </c>
      <c r="E113" s="10">
        <f>ESF!G72</f>
        <v>0</v>
      </c>
    </row>
    <row r="114" spans="1:5" x14ac:dyDescent="0.25">
      <c r="A114" s="556" t="s">
        <v>2</v>
      </c>
      <c r="B114" s="556"/>
      <c r="C114" s="556"/>
      <c r="D114" s="556"/>
      <c r="E114" s="13" t="e">
        <f>ECSF!#REF!</f>
        <v>#REF!</v>
      </c>
    </row>
    <row r="115" spans="1:5" ht="34.5" x14ac:dyDescent="0.25">
      <c r="A115" s="556" t="s">
        <v>4</v>
      </c>
      <c r="B115" s="556"/>
      <c r="C115" s="556"/>
      <c r="D115" s="556"/>
      <c r="E115" s="13" t="str">
        <f>ECSF!C5</f>
        <v>UNIVERSIDAD TECNOLÓGICA DE CALVILLO</v>
      </c>
    </row>
    <row r="116" spans="1:5" x14ac:dyDescent="0.25">
      <c r="A116" s="556" t="s">
        <v>3</v>
      </c>
      <c r="B116" s="556"/>
      <c r="C116" s="556"/>
      <c r="D116" s="556"/>
      <c r="E116" s="14"/>
    </row>
    <row r="117" spans="1:5" x14ac:dyDescent="0.25">
      <c r="A117" s="556" t="s">
        <v>73</v>
      </c>
      <c r="B117" s="556"/>
      <c r="C117" s="556"/>
      <c r="D117" s="556"/>
      <c r="E117" t="s">
        <v>72</v>
      </c>
    </row>
    <row r="118" spans="1:5" x14ac:dyDescent="0.25">
      <c r="B118" s="553" t="s">
        <v>67</v>
      </c>
      <c r="C118" s="552" t="s">
        <v>6</v>
      </c>
      <c r="D118" s="552"/>
      <c r="E118" s="11">
        <f>ECSF!D12</f>
        <v>25651239</v>
      </c>
    </row>
    <row r="119" spans="1:5" x14ac:dyDescent="0.25">
      <c r="B119" s="553"/>
      <c r="C119" s="552" t="s">
        <v>8</v>
      </c>
      <c r="D119" s="552"/>
      <c r="E119" s="11">
        <f>ECSF!D14</f>
        <v>25651239</v>
      </c>
    </row>
    <row r="120" spans="1:5" x14ac:dyDescent="0.25">
      <c r="B120" s="553"/>
      <c r="C120" s="549" t="s">
        <v>10</v>
      </c>
      <c r="D120" s="549"/>
      <c r="E120" s="12">
        <f>ECSF!D16</f>
        <v>15531029</v>
      </c>
    </row>
    <row r="121" spans="1:5" x14ac:dyDescent="0.25">
      <c r="B121" s="553"/>
      <c r="C121" s="549" t="s">
        <v>12</v>
      </c>
      <c r="D121" s="549"/>
      <c r="E121" s="12">
        <f>ECSF!D17</f>
        <v>44503</v>
      </c>
    </row>
    <row r="122" spans="1:5" x14ac:dyDescent="0.25">
      <c r="B122" s="553"/>
      <c r="C122" s="549" t="s">
        <v>14</v>
      </c>
      <c r="D122" s="549"/>
      <c r="E122" s="12">
        <f>ECSF!D18</f>
        <v>10075707</v>
      </c>
    </row>
    <row r="123" spans="1:5" x14ac:dyDescent="0.25">
      <c r="B123" s="553"/>
      <c r="C123" s="549" t="s">
        <v>16</v>
      </c>
      <c r="D123" s="549"/>
      <c r="E123" s="12">
        <f>ECSF!D19</f>
        <v>0</v>
      </c>
    </row>
    <row r="124" spans="1:5" x14ac:dyDescent="0.25">
      <c r="B124" s="553"/>
      <c r="C124" s="549" t="s">
        <v>18</v>
      </c>
      <c r="D124" s="549"/>
      <c r="E124" s="12">
        <f>ECSF!D20</f>
        <v>0</v>
      </c>
    </row>
    <row r="125" spans="1:5" x14ac:dyDescent="0.25">
      <c r="B125" s="553"/>
      <c r="C125" s="549" t="s">
        <v>20</v>
      </c>
      <c r="D125" s="549"/>
      <c r="E125" s="12">
        <f>ECSF!D21</f>
        <v>0</v>
      </c>
    </row>
    <row r="126" spans="1:5" x14ac:dyDescent="0.25">
      <c r="B126" s="553"/>
      <c r="C126" s="549" t="s">
        <v>22</v>
      </c>
      <c r="D126" s="549"/>
      <c r="E126" s="12">
        <f>ECSF!D22</f>
        <v>0</v>
      </c>
    </row>
    <row r="127" spans="1:5" x14ac:dyDescent="0.25">
      <c r="B127" s="553"/>
      <c r="C127" s="552" t="s">
        <v>27</v>
      </c>
      <c r="D127" s="552"/>
      <c r="E127" s="11">
        <f>ECSF!D24</f>
        <v>0</v>
      </c>
    </row>
    <row r="128" spans="1:5" x14ac:dyDescent="0.25">
      <c r="B128" s="553"/>
      <c r="C128" s="549" t="s">
        <v>29</v>
      </c>
      <c r="D128" s="549"/>
      <c r="E128" s="12">
        <f>ECSF!D26</f>
        <v>0</v>
      </c>
    </row>
    <row r="129" spans="2:5" x14ac:dyDescent="0.25">
      <c r="B129" s="553"/>
      <c r="C129" s="549" t="s">
        <v>31</v>
      </c>
      <c r="D129" s="549"/>
      <c r="E129" s="12">
        <f>ECSF!D27</f>
        <v>0</v>
      </c>
    </row>
    <row r="130" spans="2:5" x14ac:dyDescent="0.25">
      <c r="B130" s="553"/>
      <c r="C130" s="549" t="s">
        <v>33</v>
      </c>
      <c r="D130" s="549"/>
      <c r="E130" s="12">
        <f>ECSF!D28</f>
        <v>0</v>
      </c>
    </row>
    <row r="131" spans="2:5" x14ac:dyDescent="0.25">
      <c r="B131" s="553"/>
      <c r="C131" s="549" t="s">
        <v>35</v>
      </c>
      <c r="D131" s="549"/>
      <c r="E131" s="12">
        <f>ECSF!D29</f>
        <v>0</v>
      </c>
    </row>
    <row r="132" spans="2:5" x14ac:dyDescent="0.25">
      <c r="B132" s="553"/>
      <c r="C132" s="549" t="s">
        <v>37</v>
      </c>
      <c r="D132" s="549"/>
      <c r="E132" s="12">
        <f>ECSF!D30</f>
        <v>0</v>
      </c>
    </row>
    <row r="133" spans="2:5" x14ac:dyDescent="0.25">
      <c r="B133" s="553"/>
      <c r="C133" s="549" t="s">
        <v>39</v>
      </c>
      <c r="D133" s="549"/>
      <c r="E133" s="12">
        <f>ECSF!D31</f>
        <v>0</v>
      </c>
    </row>
    <row r="134" spans="2:5" x14ac:dyDescent="0.25">
      <c r="B134" s="553"/>
      <c r="C134" s="549" t="s">
        <v>41</v>
      </c>
      <c r="D134" s="549"/>
      <c r="E134" s="12">
        <f>ECSF!D32</f>
        <v>0</v>
      </c>
    </row>
    <row r="135" spans="2:5" x14ac:dyDescent="0.25">
      <c r="B135" s="553"/>
      <c r="C135" s="549" t="s">
        <v>42</v>
      </c>
      <c r="D135" s="549"/>
      <c r="E135" s="12">
        <f>ECSF!D33</f>
        <v>0</v>
      </c>
    </row>
    <row r="136" spans="2:5" x14ac:dyDescent="0.25">
      <c r="B136" s="553"/>
      <c r="C136" s="549" t="s">
        <v>44</v>
      </c>
      <c r="D136" s="549"/>
      <c r="E136" s="12">
        <f>ECSF!D34</f>
        <v>0</v>
      </c>
    </row>
    <row r="137" spans="2:5" x14ac:dyDescent="0.25">
      <c r="B137" s="553"/>
      <c r="C137" s="552" t="s">
        <v>7</v>
      </c>
      <c r="D137" s="552"/>
      <c r="E137" s="11">
        <f>ECSF!I12</f>
        <v>6187</v>
      </c>
    </row>
    <row r="138" spans="2:5" x14ac:dyDescent="0.25">
      <c r="B138" s="553"/>
      <c r="C138" s="552" t="s">
        <v>9</v>
      </c>
      <c r="D138" s="552"/>
      <c r="E138" s="11">
        <f>ECSF!I14</f>
        <v>0</v>
      </c>
    </row>
    <row r="139" spans="2:5" x14ac:dyDescent="0.25">
      <c r="B139" s="553"/>
      <c r="C139" s="549" t="s">
        <v>11</v>
      </c>
      <c r="D139" s="549"/>
      <c r="E139" s="12">
        <f>ECSF!I16</f>
        <v>0</v>
      </c>
    </row>
    <row r="140" spans="2:5" x14ac:dyDescent="0.25">
      <c r="B140" s="553"/>
      <c r="C140" s="549" t="s">
        <v>13</v>
      </c>
      <c r="D140" s="549"/>
      <c r="E140" s="12">
        <f>ECSF!I17</f>
        <v>0</v>
      </c>
    </row>
    <row r="141" spans="2:5" x14ac:dyDescent="0.25">
      <c r="B141" s="553"/>
      <c r="C141" s="549" t="s">
        <v>15</v>
      </c>
      <c r="D141" s="549"/>
      <c r="E141" s="12">
        <f>ECSF!I18</f>
        <v>0</v>
      </c>
    </row>
    <row r="142" spans="2:5" x14ac:dyDescent="0.25">
      <c r="B142" s="553"/>
      <c r="C142" s="549" t="s">
        <v>17</v>
      </c>
      <c r="D142" s="549"/>
      <c r="E142" s="12">
        <f>ECSF!I19</f>
        <v>0</v>
      </c>
    </row>
    <row r="143" spans="2:5" x14ac:dyDescent="0.25">
      <c r="B143" s="553"/>
      <c r="C143" s="549" t="s">
        <v>19</v>
      </c>
      <c r="D143" s="549"/>
      <c r="E143" s="12">
        <f>ECSF!I20</f>
        <v>0</v>
      </c>
    </row>
    <row r="144" spans="2:5" x14ac:dyDescent="0.25">
      <c r="B144" s="553"/>
      <c r="C144" s="549" t="s">
        <v>21</v>
      </c>
      <c r="D144" s="549"/>
      <c r="E144" s="12">
        <f>ECSF!I21</f>
        <v>0</v>
      </c>
    </row>
    <row r="145" spans="2:5" x14ac:dyDescent="0.25">
      <c r="B145" s="553"/>
      <c r="C145" s="549" t="s">
        <v>23</v>
      </c>
      <c r="D145" s="549"/>
      <c r="E145" s="12">
        <f>ECSF!I22</f>
        <v>0</v>
      </c>
    </row>
    <row r="146" spans="2:5" x14ac:dyDescent="0.25">
      <c r="B146" s="553"/>
      <c r="C146" s="549" t="s">
        <v>24</v>
      </c>
      <c r="D146" s="549"/>
      <c r="E146" s="12">
        <f>ECSF!I23</f>
        <v>0</v>
      </c>
    </row>
    <row r="147" spans="2:5" x14ac:dyDescent="0.25">
      <c r="B147" s="553"/>
      <c r="C147" s="555" t="s">
        <v>28</v>
      </c>
      <c r="D147" s="555"/>
      <c r="E147" s="11">
        <f>ECSF!I25</f>
        <v>6187</v>
      </c>
    </row>
    <row r="148" spans="2:5" x14ac:dyDescent="0.25">
      <c r="B148" s="553"/>
      <c r="C148" s="549" t="s">
        <v>30</v>
      </c>
      <c r="D148" s="549"/>
      <c r="E148" s="12">
        <f>ECSF!I27</f>
        <v>0</v>
      </c>
    </row>
    <row r="149" spans="2:5" x14ac:dyDescent="0.25">
      <c r="B149" s="553"/>
      <c r="C149" s="549" t="s">
        <v>32</v>
      </c>
      <c r="D149" s="549"/>
      <c r="E149" s="12">
        <f>ECSF!I28</f>
        <v>0</v>
      </c>
    </row>
    <row r="150" spans="2:5" x14ac:dyDescent="0.25">
      <c r="B150" s="553"/>
      <c r="C150" s="549" t="s">
        <v>34</v>
      </c>
      <c r="D150" s="549"/>
      <c r="E150" s="12">
        <f>ECSF!I29</f>
        <v>0</v>
      </c>
    </row>
    <row r="151" spans="2:5" x14ac:dyDescent="0.25">
      <c r="B151" s="553"/>
      <c r="C151" s="549" t="s">
        <v>36</v>
      </c>
      <c r="D151" s="549"/>
      <c r="E151" s="12">
        <f>ECSF!I30</f>
        <v>0</v>
      </c>
    </row>
    <row r="152" spans="2:5" x14ac:dyDescent="0.25">
      <c r="B152" s="553"/>
      <c r="C152" s="549" t="s">
        <v>38</v>
      </c>
      <c r="D152" s="549"/>
      <c r="E152" s="12">
        <f>ECSF!I31</f>
        <v>6187</v>
      </c>
    </row>
    <row r="153" spans="2:5" x14ac:dyDescent="0.25">
      <c r="B153" s="553"/>
      <c r="C153" s="549" t="s">
        <v>40</v>
      </c>
      <c r="D153" s="549"/>
      <c r="E153" s="12">
        <f>ECSF!I32</f>
        <v>0</v>
      </c>
    </row>
    <row r="154" spans="2:5" x14ac:dyDescent="0.25">
      <c r="B154" s="553"/>
      <c r="C154" s="552" t="s">
        <v>47</v>
      </c>
      <c r="D154" s="552"/>
      <c r="E154" s="11">
        <f>ECSF!I34</f>
        <v>7788053</v>
      </c>
    </row>
    <row r="155" spans="2:5" x14ac:dyDescent="0.25">
      <c r="B155" s="553"/>
      <c r="C155" s="552" t="s">
        <v>49</v>
      </c>
      <c r="D155" s="552"/>
      <c r="E155" s="11">
        <f>ECSF!I36</f>
        <v>6567626</v>
      </c>
    </row>
    <row r="156" spans="2:5" x14ac:dyDescent="0.25">
      <c r="B156" s="553"/>
      <c r="C156" s="549" t="s">
        <v>50</v>
      </c>
      <c r="D156" s="549"/>
      <c r="E156" s="12">
        <f>ECSF!I38</f>
        <v>0</v>
      </c>
    </row>
    <row r="157" spans="2:5" x14ac:dyDescent="0.25">
      <c r="B157" s="553"/>
      <c r="C157" s="549" t="s">
        <v>51</v>
      </c>
      <c r="D157" s="549"/>
      <c r="E157" s="12">
        <f>ECSF!I39</f>
        <v>6567626</v>
      </c>
    </row>
    <row r="158" spans="2:5" x14ac:dyDescent="0.25">
      <c r="B158" s="553"/>
      <c r="C158" s="549" t="s">
        <v>52</v>
      </c>
      <c r="D158" s="549"/>
      <c r="E158" s="12">
        <f>ECSF!I40</f>
        <v>0</v>
      </c>
    </row>
    <row r="159" spans="2:5" x14ac:dyDescent="0.25">
      <c r="B159" s="553"/>
      <c r="C159" s="552" t="s">
        <v>53</v>
      </c>
      <c r="D159" s="552"/>
      <c r="E159" s="11">
        <f>ECSF!I42</f>
        <v>1220427</v>
      </c>
    </row>
    <row r="160" spans="2:5" x14ac:dyDescent="0.25">
      <c r="B160" s="553"/>
      <c r="C160" s="549" t="s">
        <v>54</v>
      </c>
      <c r="D160" s="549"/>
      <c r="E160" s="12">
        <f>ECSF!I44</f>
        <v>1393757</v>
      </c>
    </row>
    <row r="161" spans="2:5" x14ac:dyDescent="0.25">
      <c r="B161" s="553"/>
      <c r="C161" s="549" t="s">
        <v>55</v>
      </c>
      <c r="D161" s="549"/>
      <c r="E161" s="12">
        <f>ECSF!I45</f>
        <v>0</v>
      </c>
    </row>
    <row r="162" spans="2:5" x14ac:dyDescent="0.25">
      <c r="B162" s="553"/>
      <c r="C162" s="549" t="s">
        <v>56</v>
      </c>
      <c r="D162" s="549"/>
      <c r="E162" s="12">
        <f>ECSF!I46</f>
        <v>0</v>
      </c>
    </row>
    <row r="163" spans="2:5" x14ac:dyDescent="0.25">
      <c r="B163" s="553"/>
      <c r="C163" s="549" t="s">
        <v>57</v>
      </c>
      <c r="D163" s="549"/>
      <c r="E163" s="12">
        <f>ECSF!I47</f>
        <v>-2562</v>
      </c>
    </row>
    <row r="164" spans="2:5" x14ac:dyDescent="0.25">
      <c r="B164" s="553"/>
      <c r="C164" s="549" t="s">
        <v>58</v>
      </c>
      <c r="D164" s="549"/>
      <c r="E164" s="12">
        <f>ECSF!I48</f>
        <v>-170768</v>
      </c>
    </row>
    <row r="165" spans="2:5" x14ac:dyDescent="0.25">
      <c r="B165" s="553"/>
      <c r="C165" s="552" t="s">
        <v>59</v>
      </c>
      <c r="D165" s="552"/>
      <c r="E165" s="11">
        <f>ECSF!I50</f>
        <v>0</v>
      </c>
    </row>
    <row r="166" spans="2:5" x14ac:dyDescent="0.25">
      <c r="B166" s="553"/>
      <c r="C166" s="549" t="s">
        <v>60</v>
      </c>
      <c r="D166" s="549"/>
      <c r="E166" s="12">
        <f>ECSF!I52</f>
        <v>0</v>
      </c>
    </row>
    <row r="167" spans="2:5" ht="15" customHeight="1" thickBot="1" x14ac:dyDescent="0.3">
      <c r="B167" s="554"/>
      <c r="C167" s="549" t="s">
        <v>61</v>
      </c>
      <c r="D167" s="549"/>
      <c r="E167" s="12">
        <f>ECSF!I53</f>
        <v>0</v>
      </c>
    </row>
    <row r="168" spans="2:5" x14ac:dyDescent="0.25">
      <c r="B168" s="553" t="s">
        <v>68</v>
      </c>
      <c r="C168" s="552" t="s">
        <v>6</v>
      </c>
      <c r="D168" s="552"/>
      <c r="E168" s="11">
        <f>ECSF!E12</f>
        <v>12860064</v>
      </c>
    </row>
    <row r="169" spans="2:5" ht="15" customHeight="1" x14ac:dyDescent="0.25">
      <c r="B169" s="553"/>
      <c r="C169" s="552" t="s">
        <v>8</v>
      </c>
      <c r="D169" s="552"/>
      <c r="E169" s="11">
        <f>ECSF!E14</f>
        <v>4</v>
      </c>
    </row>
    <row r="170" spans="2:5" ht="15" customHeight="1" x14ac:dyDescent="0.25">
      <c r="B170" s="553"/>
      <c r="C170" s="549" t="s">
        <v>10</v>
      </c>
      <c r="D170" s="549"/>
      <c r="E170" s="12">
        <f>ECSF!E16</f>
        <v>0</v>
      </c>
    </row>
    <row r="171" spans="2:5" ht="15" customHeight="1" x14ac:dyDescent="0.25">
      <c r="B171" s="553"/>
      <c r="C171" s="549" t="s">
        <v>12</v>
      </c>
      <c r="D171" s="549"/>
      <c r="E171" s="12">
        <f>ECSF!E17</f>
        <v>0</v>
      </c>
    </row>
    <row r="172" spans="2:5" x14ac:dyDescent="0.25">
      <c r="B172" s="553"/>
      <c r="C172" s="549" t="s">
        <v>14</v>
      </c>
      <c r="D172" s="549"/>
      <c r="E172" s="12">
        <f>ECSF!E18</f>
        <v>0</v>
      </c>
    </row>
    <row r="173" spans="2:5" x14ac:dyDescent="0.25">
      <c r="B173" s="553"/>
      <c r="C173" s="549" t="s">
        <v>16</v>
      </c>
      <c r="D173" s="549"/>
      <c r="E173" s="12">
        <f>ECSF!E19</f>
        <v>0</v>
      </c>
    </row>
    <row r="174" spans="2:5" ht="15" customHeight="1" x14ac:dyDescent="0.25">
      <c r="B174" s="553"/>
      <c r="C174" s="549" t="s">
        <v>18</v>
      </c>
      <c r="D174" s="549"/>
      <c r="E174" s="12">
        <f>ECSF!E20</f>
        <v>0</v>
      </c>
    </row>
    <row r="175" spans="2:5" ht="15" customHeight="1" x14ac:dyDescent="0.25">
      <c r="B175" s="553"/>
      <c r="C175" s="549" t="s">
        <v>20</v>
      </c>
      <c r="D175" s="549"/>
      <c r="E175" s="12">
        <f>ECSF!E21</f>
        <v>0</v>
      </c>
    </row>
    <row r="176" spans="2:5" x14ac:dyDescent="0.25">
      <c r="B176" s="553"/>
      <c r="C176" s="549" t="s">
        <v>22</v>
      </c>
      <c r="D176" s="549"/>
      <c r="E176" s="12">
        <f>ECSF!E22</f>
        <v>4</v>
      </c>
    </row>
    <row r="177" spans="2:5" ht="15" customHeight="1" x14ac:dyDescent="0.25">
      <c r="B177" s="553"/>
      <c r="C177" s="552" t="s">
        <v>27</v>
      </c>
      <c r="D177" s="552"/>
      <c r="E177" s="11">
        <f>ECSF!E24</f>
        <v>12860060</v>
      </c>
    </row>
    <row r="178" spans="2:5" x14ac:dyDescent="0.25">
      <c r="B178" s="553"/>
      <c r="C178" s="549" t="s">
        <v>29</v>
      </c>
      <c r="D178" s="549"/>
      <c r="E178" s="12">
        <f>ECSF!E26</f>
        <v>0</v>
      </c>
    </row>
    <row r="179" spans="2:5" ht="15" customHeight="1" x14ac:dyDescent="0.25">
      <c r="B179" s="553"/>
      <c r="C179" s="549" t="s">
        <v>31</v>
      </c>
      <c r="D179" s="549"/>
      <c r="E179" s="12">
        <f>ECSF!E27</f>
        <v>0</v>
      </c>
    </row>
    <row r="180" spans="2:5" ht="15" customHeight="1" x14ac:dyDescent="0.25">
      <c r="B180" s="553"/>
      <c r="C180" s="549" t="s">
        <v>33</v>
      </c>
      <c r="D180" s="549"/>
      <c r="E180" s="12">
        <f>ECSF!E28</f>
        <v>3482516</v>
      </c>
    </row>
    <row r="181" spans="2:5" ht="15" customHeight="1" x14ac:dyDescent="0.25">
      <c r="B181" s="553"/>
      <c r="C181" s="549" t="s">
        <v>35</v>
      </c>
      <c r="D181" s="549"/>
      <c r="E181" s="12">
        <f>ECSF!E29</f>
        <v>9270182</v>
      </c>
    </row>
    <row r="182" spans="2:5" ht="15" customHeight="1" x14ac:dyDescent="0.25">
      <c r="B182" s="553"/>
      <c r="C182" s="549" t="s">
        <v>37</v>
      </c>
      <c r="D182" s="549"/>
      <c r="E182" s="12">
        <f>ECSF!E30</f>
        <v>107362</v>
      </c>
    </row>
    <row r="183" spans="2:5" ht="15" customHeight="1" x14ac:dyDescent="0.25">
      <c r="B183" s="553"/>
      <c r="C183" s="549" t="s">
        <v>39</v>
      </c>
      <c r="D183" s="549"/>
      <c r="E183" s="12">
        <f>ECSF!E31</f>
        <v>0</v>
      </c>
    </row>
    <row r="184" spans="2:5" ht="15" customHeight="1" x14ac:dyDescent="0.25">
      <c r="B184" s="553"/>
      <c r="C184" s="549" t="s">
        <v>41</v>
      </c>
      <c r="D184" s="549"/>
      <c r="E184" s="12">
        <f>ECSF!E32</f>
        <v>0</v>
      </c>
    </row>
    <row r="185" spans="2:5" ht="15" customHeight="1" x14ac:dyDescent="0.25">
      <c r="B185" s="553"/>
      <c r="C185" s="549" t="s">
        <v>42</v>
      </c>
      <c r="D185" s="549"/>
      <c r="E185" s="12">
        <f>ECSF!E33</f>
        <v>0</v>
      </c>
    </row>
    <row r="186" spans="2:5" ht="15" customHeight="1" x14ac:dyDescent="0.25">
      <c r="B186" s="553"/>
      <c r="C186" s="549" t="s">
        <v>44</v>
      </c>
      <c r="D186" s="549"/>
      <c r="E186" s="12">
        <f>ECSF!E34</f>
        <v>0</v>
      </c>
    </row>
    <row r="187" spans="2:5" ht="15" customHeight="1" x14ac:dyDescent="0.25">
      <c r="B187" s="553"/>
      <c r="C187" s="552" t="s">
        <v>7</v>
      </c>
      <c r="D187" s="552"/>
      <c r="E187" s="11">
        <f>ECSF!J12</f>
        <v>20585415</v>
      </c>
    </row>
    <row r="188" spans="2:5" x14ac:dyDescent="0.25">
      <c r="B188" s="553"/>
      <c r="C188" s="552" t="s">
        <v>9</v>
      </c>
      <c r="D188" s="552"/>
      <c r="E188" s="11">
        <f>ECSF!J14</f>
        <v>20585415</v>
      </c>
    </row>
    <row r="189" spans="2:5" x14ac:dyDescent="0.25">
      <c r="B189" s="553"/>
      <c r="C189" s="549" t="s">
        <v>11</v>
      </c>
      <c r="D189" s="549"/>
      <c r="E189" s="12">
        <f>ECSF!J16</f>
        <v>20585415</v>
      </c>
    </row>
    <row r="190" spans="2:5" x14ac:dyDescent="0.25">
      <c r="B190" s="553"/>
      <c r="C190" s="549" t="s">
        <v>13</v>
      </c>
      <c r="D190" s="549"/>
      <c r="E190" s="12">
        <f>ECSF!J17</f>
        <v>0</v>
      </c>
    </row>
    <row r="191" spans="2:5" ht="15" customHeight="1" x14ac:dyDescent="0.25">
      <c r="B191" s="553"/>
      <c r="C191" s="549" t="s">
        <v>15</v>
      </c>
      <c r="D191" s="549"/>
      <c r="E191" s="12">
        <f>ECSF!J18</f>
        <v>0</v>
      </c>
    </row>
    <row r="192" spans="2:5" x14ac:dyDescent="0.25">
      <c r="B192" s="553"/>
      <c r="C192" s="549" t="s">
        <v>17</v>
      </c>
      <c r="D192" s="549"/>
      <c r="E192" s="12">
        <f>ECSF!J19</f>
        <v>0</v>
      </c>
    </row>
    <row r="193" spans="2:5" ht="15" customHeight="1" x14ac:dyDescent="0.25">
      <c r="B193" s="553"/>
      <c r="C193" s="549" t="s">
        <v>19</v>
      </c>
      <c r="D193" s="549"/>
      <c r="E193" s="12">
        <f>ECSF!J20</f>
        <v>0</v>
      </c>
    </row>
    <row r="194" spans="2:5" ht="15" customHeight="1" x14ac:dyDescent="0.25">
      <c r="B194" s="553"/>
      <c r="C194" s="549" t="s">
        <v>21</v>
      </c>
      <c r="D194" s="549"/>
      <c r="E194" s="12">
        <f>ECSF!J21</f>
        <v>0</v>
      </c>
    </row>
    <row r="195" spans="2:5" ht="15" customHeight="1" x14ac:dyDescent="0.25">
      <c r="B195" s="553"/>
      <c r="C195" s="549" t="s">
        <v>23</v>
      </c>
      <c r="D195" s="549"/>
      <c r="E195" s="12">
        <f>ECSF!J22</f>
        <v>0</v>
      </c>
    </row>
    <row r="196" spans="2:5" ht="15" customHeight="1" x14ac:dyDescent="0.25">
      <c r="B196" s="553"/>
      <c r="C196" s="549" t="s">
        <v>24</v>
      </c>
      <c r="D196" s="549"/>
      <c r="E196" s="12">
        <f>ECSF!J23</f>
        <v>0</v>
      </c>
    </row>
    <row r="197" spans="2:5" ht="15" customHeight="1" x14ac:dyDescent="0.25">
      <c r="B197" s="553"/>
      <c r="C197" s="555" t="s">
        <v>28</v>
      </c>
      <c r="D197" s="555"/>
      <c r="E197" s="11">
        <f>ECSF!J25</f>
        <v>0</v>
      </c>
    </row>
    <row r="198" spans="2:5" ht="15" customHeight="1" x14ac:dyDescent="0.25">
      <c r="B198" s="553"/>
      <c r="C198" s="549" t="s">
        <v>30</v>
      </c>
      <c r="D198" s="549"/>
      <c r="E198" s="12">
        <f>ECSF!J27</f>
        <v>0</v>
      </c>
    </row>
    <row r="199" spans="2:5" ht="15" customHeight="1" x14ac:dyDescent="0.25">
      <c r="B199" s="553"/>
      <c r="C199" s="549" t="s">
        <v>32</v>
      </c>
      <c r="D199" s="549"/>
      <c r="E199" s="12">
        <f>ECSF!J28</f>
        <v>0</v>
      </c>
    </row>
    <row r="200" spans="2:5" ht="15" customHeight="1" x14ac:dyDescent="0.25">
      <c r="B200" s="553"/>
      <c r="C200" s="549" t="s">
        <v>34</v>
      </c>
      <c r="D200" s="549"/>
      <c r="E200" s="12">
        <f>ECSF!J29</f>
        <v>0</v>
      </c>
    </row>
    <row r="201" spans="2:5" x14ac:dyDescent="0.25">
      <c r="B201" s="553"/>
      <c r="C201" s="549" t="s">
        <v>36</v>
      </c>
      <c r="D201" s="549"/>
      <c r="E201" s="12">
        <f>ECSF!J30</f>
        <v>0</v>
      </c>
    </row>
    <row r="202" spans="2:5" ht="15" customHeight="1" x14ac:dyDescent="0.25">
      <c r="B202" s="553"/>
      <c r="C202" s="549" t="s">
        <v>38</v>
      </c>
      <c r="D202" s="549"/>
      <c r="E202" s="12">
        <f>ECSF!J31</f>
        <v>0</v>
      </c>
    </row>
    <row r="203" spans="2:5" x14ac:dyDescent="0.25">
      <c r="B203" s="553"/>
      <c r="C203" s="549" t="s">
        <v>40</v>
      </c>
      <c r="D203" s="549"/>
      <c r="E203" s="12">
        <f>ECSF!J32</f>
        <v>0</v>
      </c>
    </row>
    <row r="204" spans="2:5" ht="15" customHeight="1" x14ac:dyDescent="0.25">
      <c r="B204" s="553"/>
      <c r="C204" s="552" t="s">
        <v>47</v>
      </c>
      <c r="D204" s="552"/>
      <c r="E204" s="11">
        <f>ECSF!J34</f>
        <v>0</v>
      </c>
    </row>
    <row r="205" spans="2:5" ht="15" customHeight="1" x14ac:dyDescent="0.25">
      <c r="B205" s="553"/>
      <c r="C205" s="552" t="s">
        <v>49</v>
      </c>
      <c r="D205" s="552"/>
      <c r="E205" s="11">
        <f>ECSF!J36</f>
        <v>0</v>
      </c>
    </row>
    <row r="206" spans="2:5" ht="15" customHeight="1" x14ac:dyDescent="0.25">
      <c r="B206" s="553"/>
      <c r="C206" s="549" t="s">
        <v>50</v>
      </c>
      <c r="D206" s="549"/>
      <c r="E206" s="12">
        <f>ECSF!J38</f>
        <v>0</v>
      </c>
    </row>
    <row r="207" spans="2:5" ht="15" customHeight="1" x14ac:dyDescent="0.25">
      <c r="B207" s="553"/>
      <c r="C207" s="549" t="s">
        <v>51</v>
      </c>
      <c r="D207" s="549"/>
      <c r="E207" s="12">
        <f>ECSF!J39</f>
        <v>0</v>
      </c>
    </row>
    <row r="208" spans="2:5" ht="15" customHeight="1" x14ac:dyDescent="0.25">
      <c r="B208" s="553"/>
      <c r="C208" s="549" t="s">
        <v>52</v>
      </c>
      <c r="D208" s="549"/>
      <c r="E208" s="12">
        <f>ECSF!J40</f>
        <v>0</v>
      </c>
    </row>
    <row r="209" spans="2:5" ht="15" customHeight="1" x14ac:dyDescent="0.25">
      <c r="B209" s="553"/>
      <c r="C209" s="552" t="s">
        <v>53</v>
      </c>
      <c r="D209" s="552"/>
      <c r="E209" s="11">
        <f>ECSF!J42</f>
        <v>0</v>
      </c>
    </row>
    <row r="210" spans="2:5" x14ac:dyDescent="0.25">
      <c r="B210" s="553"/>
      <c r="C210" s="549" t="s">
        <v>54</v>
      </c>
      <c r="D210" s="549"/>
      <c r="E210" s="12">
        <f>ECSF!J44</f>
        <v>0</v>
      </c>
    </row>
    <row r="211" spans="2:5" ht="15" customHeight="1" x14ac:dyDescent="0.25">
      <c r="B211" s="553"/>
      <c r="C211" s="549" t="s">
        <v>55</v>
      </c>
      <c r="D211" s="549"/>
      <c r="E211" s="12">
        <f>ECSF!J45</f>
        <v>0</v>
      </c>
    </row>
    <row r="212" spans="2:5" x14ac:dyDescent="0.25">
      <c r="B212" s="553"/>
      <c r="C212" s="549" t="s">
        <v>56</v>
      </c>
      <c r="D212" s="549"/>
      <c r="E212" s="12">
        <f>ECSF!J46</f>
        <v>0</v>
      </c>
    </row>
    <row r="213" spans="2:5" ht="15" customHeight="1" x14ac:dyDescent="0.25">
      <c r="B213" s="553"/>
      <c r="C213" s="549" t="s">
        <v>57</v>
      </c>
      <c r="D213" s="549"/>
      <c r="E213" s="12">
        <f>ECSF!J47</f>
        <v>0</v>
      </c>
    </row>
    <row r="214" spans="2:5" x14ac:dyDescent="0.25">
      <c r="B214" s="553"/>
      <c r="C214" s="549" t="s">
        <v>58</v>
      </c>
      <c r="D214" s="549"/>
      <c r="E214" s="12">
        <f>ECSF!J48</f>
        <v>0</v>
      </c>
    </row>
    <row r="215" spans="2:5" x14ac:dyDescent="0.25">
      <c r="B215" s="553"/>
      <c r="C215" s="552" t="s">
        <v>59</v>
      </c>
      <c r="D215" s="552"/>
      <c r="E215" s="11">
        <f>ECSF!J50</f>
        <v>0</v>
      </c>
    </row>
    <row r="216" spans="2:5" x14ac:dyDescent="0.25">
      <c r="B216" s="553"/>
      <c r="C216" s="549" t="s">
        <v>60</v>
      </c>
      <c r="D216" s="549"/>
      <c r="E216" s="12">
        <f>ECSF!J52</f>
        <v>0</v>
      </c>
    </row>
    <row r="217" spans="2:5" ht="15.75" thickBot="1" x14ac:dyDescent="0.3">
      <c r="B217" s="554"/>
      <c r="C217" s="549" t="s">
        <v>61</v>
      </c>
      <c r="D217" s="549"/>
      <c r="E217" s="12">
        <f>ECSF!J53</f>
        <v>0</v>
      </c>
    </row>
    <row r="218" spans="2:5" x14ac:dyDescent="0.25">
      <c r="C218" s="557" t="s">
        <v>75</v>
      </c>
      <c r="D218" s="5" t="s">
        <v>64</v>
      </c>
      <c r="E218" s="15" t="str">
        <f>ECSF!C60</f>
        <v>Lic. Ma. Del Pilar Martínez Velasco</v>
      </c>
    </row>
    <row r="219" spans="2:5" x14ac:dyDescent="0.25">
      <c r="C219" s="558"/>
      <c r="D219" s="5" t="s">
        <v>65</v>
      </c>
      <c r="E219" s="15" t="str">
        <f>ECSF!C61</f>
        <v>Rectora</v>
      </c>
    </row>
    <row r="220" spans="2:5" x14ac:dyDescent="0.25">
      <c r="C220" s="558" t="s">
        <v>74</v>
      </c>
      <c r="D220" s="5" t="s">
        <v>64</v>
      </c>
      <c r="E220" s="15" t="e">
        <f>ECSF!#REF!</f>
        <v>#REF!</v>
      </c>
    </row>
    <row r="221" spans="2:5" x14ac:dyDescent="0.25">
      <c r="C221" s="558"/>
      <c r="D221" s="5" t="s">
        <v>65</v>
      </c>
      <c r="E221" s="15" t="e">
        <f>ECSF!#REF!</f>
        <v>#REF!</v>
      </c>
    </row>
  </sheetData>
  <sheetProtection password="C4FF" sheet="1" objects="1" scenarios="1"/>
  <customSheetViews>
    <customSheetView guid="{2BFC04E4-446F-4A40-A01A-17DCDED4E58E}" state="hidden">
      <selection activeCell="A2" sqref="A2:E3"/>
      <pageMargins left="0.7" right="0.7" top="0.75" bottom="0.75" header="0.3" footer="0.3"/>
    </customSheetView>
    <customSheetView guid="{34D32569-C70B-4FDD-AF65-5379A2EF3AC8}" state="hidden">
      <selection activeCell="A2" sqref="A2:E3"/>
      <pageMargins left="0.7" right="0.7" top="0.75" bottom="0.75" header="0.3" footer="0.3"/>
    </customSheetView>
  </customSheetViews>
  <mergeCells count="234">
    <mergeCell ref="C220:C221"/>
    <mergeCell ref="C8:D8"/>
    <mergeCell ref="C27:D27"/>
    <mergeCell ref="C9:D9"/>
    <mergeCell ref="C28:D28"/>
    <mergeCell ref="C10:D10"/>
    <mergeCell ref="C29:D29"/>
    <mergeCell ref="C41:D41"/>
    <mergeCell ref="C42:D42"/>
    <mergeCell ref="C15:D15"/>
    <mergeCell ref="C112:C113"/>
    <mergeCell ref="C45:D45"/>
    <mergeCell ref="C46:D46"/>
    <mergeCell ref="C47:D47"/>
    <mergeCell ref="C48:D48"/>
    <mergeCell ref="C34:D34"/>
    <mergeCell ref="C44:D44"/>
    <mergeCell ref="C37:D37"/>
    <mergeCell ref="C72:D72"/>
    <mergeCell ref="C218:C219"/>
    <mergeCell ref="C38:D38"/>
    <mergeCell ref="C101:D101"/>
    <mergeCell ref="C89:D89"/>
    <mergeCell ref="C90:D90"/>
    <mergeCell ref="C91:D91"/>
    <mergeCell ref="C92:D92"/>
    <mergeCell ref="C95:D95"/>
    <mergeCell ref="C96:D96"/>
    <mergeCell ref="C97:D97"/>
    <mergeCell ref="C98:D98"/>
    <mergeCell ref="C99:D99"/>
    <mergeCell ref="C100:D100"/>
    <mergeCell ref="B67:B75"/>
    <mergeCell ref="C67:D67"/>
    <mergeCell ref="C73:D73"/>
    <mergeCell ref="C68:D68"/>
    <mergeCell ref="C69:D69"/>
    <mergeCell ref="C70:D70"/>
    <mergeCell ref="C71:D71"/>
    <mergeCell ref="C64:D64"/>
    <mergeCell ref="C65:D65"/>
    <mergeCell ref="C35:D35"/>
    <mergeCell ref="C50:D50"/>
    <mergeCell ref="C24:D24"/>
    <mergeCell ref="C25:D25"/>
    <mergeCell ref="C39:D39"/>
    <mergeCell ref="C40:D40"/>
    <mergeCell ref="C66:D66"/>
    <mergeCell ref="C51:D51"/>
    <mergeCell ref="C52:D52"/>
    <mergeCell ref="C53:D53"/>
    <mergeCell ref="C7:D7"/>
    <mergeCell ref="C11:D11"/>
    <mergeCell ref="C63:D63"/>
    <mergeCell ref="C55:D55"/>
    <mergeCell ref="C54:D54"/>
    <mergeCell ref="C12:D12"/>
    <mergeCell ref="C13:D13"/>
    <mergeCell ref="C32:D32"/>
    <mergeCell ref="C33:D33"/>
    <mergeCell ref="C26:D26"/>
    <mergeCell ref="C23:D23"/>
    <mergeCell ref="C43:D43"/>
    <mergeCell ref="C18:D18"/>
    <mergeCell ref="C19:D19"/>
    <mergeCell ref="C20:D20"/>
    <mergeCell ref="C21:D21"/>
    <mergeCell ref="C22:D22"/>
    <mergeCell ref="C56:D56"/>
    <mergeCell ref="C57:D57"/>
    <mergeCell ref="C49:D49"/>
    <mergeCell ref="A117:D117"/>
    <mergeCell ref="B95:B108"/>
    <mergeCell ref="A76:A77"/>
    <mergeCell ref="C76:D76"/>
    <mergeCell ref="C77:D77"/>
    <mergeCell ref="A78:A94"/>
    <mergeCell ref="B78:B85"/>
    <mergeCell ref="C78:D78"/>
    <mergeCell ref="C79:D79"/>
    <mergeCell ref="C80:D80"/>
    <mergeCell ref="B87:B92"/>
    <mergeCell ref="C93:D93"/>
    <mergeCell ref="C94:D94"/>
    <mergeCell ref="C81:D81"/>
    <mergeCell ref="C82:D82"/>
    <mergeCell ref="C83:D83"/>
    <mergeCell ref="C84:D84"/>
    <mergeCell ref="C85:D85"/>
    <mergeCell ref="C86:D86"/>
    <mergeCell ref="C87:D87"/>
    <mergeCell ref="C88:D88"/>
    <mergeCell ref="C110:C111"/>
    <mergeCell ref="A116:D116"/>
    <mergeCell ref="C108:D108"/>
    <mergeCell ref="C166:D166"/>
    <mergeCell ref="C167:D167"/>
    <mergeCell ref="B118:B167"/>
    <mergeCell ref="C153:D153"/>
    <mergeCell ref="C135:D135"/>
    <mergeCell ref="C130:D130"/>
    <mergeCell ref="C131:D131"/>
    <mergeCell ref="C120:D120"/>
    <mergeCell ref="C121:D121"/>
    <mergeCell ref="C122:D122"/>
    <mergeCell ref="C123:D123"/>
    <mergeCell ref="C132:D132"/>
    <mergeCell ref="C133:D133"/>
    <mergeCell ref="C134:D134"/>
    <mergeCell ref="C118:D118"/>
    <mergeCell ref="C119:D119"/>
    <mergeCell ref="C141:D141"/>
    <mergeCell ref="C148:D148"/>
    <mergeCell ref="C149:D149"/>
    <mergeCell ref="C150:D150"/>
    <mergeCell ref="C151:D151"/>
    <mergeCell ref="C152:D152"/>
    <mergeCell ref="C144:D144"/>
    <mergeCell ref="C145:D145"/>
    <mergeCell ref="C146:D146"/>
    <mergeCell ref="C147:D147"/>
    <mergeCell ref="C142:D142"/>
    <mergeCell ref="C143:D143"/>
    <mergeCell ref="C160:D160"/>
    <mergeCell ref="C161:D161"/>
    <mergeCell ref="C162:D162"/>
    <mergeCell ref="C163:D163"/>
    <mergeCell ref="C164:D164"/>
    <mergeCell ref="C165:D165"/>
    <mergeCell ref="A2:D2"/>
    <mergeCell ref="C156:D156"/>
    <mergeCell ref="C157:D157"/>
    <mergeCell ref="C158:D158"/>
    <mergeCell ref="C159:D159"/>
    <mergeCell ref="C154:D154"/>
    <mergeCell ref="C155:D155"/>
    <mergeCell ref="C124:D124"/>
    <mergeCell ref="C125:D125"/>
    <mergeCell ref="C126:D126"/>
    <mergeCell ref="C127:D127"/>
    <mergeCell ref="C128:D128"/>
    <mergeCell ref="C129:D129"/>
    <mergeCell ref="C136:D136"/>
    <mergeCell ref="C137:D137"/>
    <mergeCell ref="C138:D138"/>
    <mergeCell ref="C139:D139"/>
    <mergeCell ref="C140:D140"/>
    <mergeCell ref="A3:D3"/>
    <mergeCell ref="A4:D4"/>
    <mergeCell ref="A5:D5"/>
    <mergeCell ref="A114:D114"/>
    <mergeCell ref="A115:D115"/>
    <mergeCell ref="C168:D168"/>
    <mergeCell ref="C170:D170"/>
    <mergeCell ref="C172:D172"/>
    <mergeCell ref="C173:D173"/>
    <mergeCell ref="C174:D174"/>
    <mergeCell ref="C192:D192"/>
    <mergeCell ref="C194:D194"/>
    <mergeCell ref="C175:D175"/>
    <mergeCell ref="C176:D176"/>
    <mergeCell ref="C177:D177"/>
    <mergeCell ref="C178:D178"/>
    <mergeCell ref="C216:D216"/>
    <mergeCell ref="C202:D202"/>
    <mergeCell ref="C203:D203"/>
    <mergeCell ref="C205:D205"/>
    <mergeCell ref="C207:D207"/>
    <mergeCell ref="C208:D208"/>
    <mergeCell ref="C209:D209"/>
    <mergeCell ref="C213:D213"/>
    <mergeCell ref="C215:D215"/>
    <mergeCell ref="C204:D204"/>
    <mergeCell ref="C206:D206"/>
    <mergeCell ref="C201:D201"/>
    <mergeCell ref="C187:D187"/>
    <mergeCell ref="C188:D188"/>
    <mergeCell ref="C189:D189"/>
    <mergeCell ref="C190:D190"/>
    <mergeCell ref="C212:D212"/>
    <mergeCell ref="C214:D214"/>
    <mergeCell ref="C196:D196"/>
    <mergeCell ref="C197:D197"/>
    <mergeCell ref="C198:D198"/>
    <mergeCell ref="C199:D199"/>
    <mergeCell ref="C200:D200"/>
    <mergeCell ref="C6:D6"/>
    <mergeCell ref="C102:D102"/>
    <mergeCell ref="C103:D103"/>
    <mergeCell ref="C104:D104"/>
    <mergeCell ref="C105:D105"/>
    <mergeCell ref="C106:D106"/>
    <mergeCell ref="C107:D107"/>
    <mergeCell ref="C217:D217"/>
    <mergeCell ref="B168:B217"/>
    <mergeCell ref="C169:D169"/>
    <mergeCell ref="C171:D171"/>
    <mergeCell ref="C179:D179"/>
    <mergeCell ref="C181:D181"/>
    <mergeCell ref="C210:D210"/>
    <mergeCell ref="C211:D211"/>
    <mergeCell ref="C191:D191"/>
    <mergeCell ref="C193:D193"/>
    <mergeCell ref="C180:D180"/>
    <mergeCell ref="C182:D182"/>
    <mergeCell ref="C183:D183"/>
    <mergeCell ref="C184:D184"/>
    <mergeCell ref="C185:D185"/>
    <mergeCell ref="C186:D186"/>
    <mergeCell ref="C195:D195"/>
    <mergeCell ref="A7:A23"/>
    <mergeCell ref="A24:A25"/>
    <mergeCell ref="A59:A75"/>
    <mergeCell ref="B59:B65"/>
    <mergeCell ref="C59:D59"/>
    <mergeCell ref="C60:D60"/>
    <mergeCell ref="C61:D61"/>
    <mergeCell ref="C62:D62"/>
    <mergeCell ref="C109:D109"/>
    <mergeCell ref="C58:D58"/>
    <mergeCell ref="B7:B13"/>
    <mergeCell ref="B15:B23"/>
    <mergeCell ref="A26:A42"/>
    <mergeCell ref="B26:B33"/>
    <mergeCell ref="B35:B40"/>
    <mergeCell ref="B43:B56"/>
    <mergeCell ref="C75:D75"/>
    <mergeCell ref="C74:D74"/>
    <mergeCell ref="C14:D14"/>
    <mergeCell ref="C17:D17"/>
    <mergeCell ref="C16:D16"/>
    <mergeCell ref="C36:D36"/>
    <mergeCell ref="C30:D30"/>
    <mergeCell ref="C31:D3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4"/>
  <sheetViews>
    <sheetView showGridLines="0" zoomScaleNormal="100" workbookViewId="0">
      <selection activeCell="J38" sqref="J38"/>
    </sheetView>
  </sheetViews>
  <sheetFormatPr baseColWidth="10" defaultRowHeight="12" x14ac:dyDescent="0.2"/>
  <cols>
    <col min="1" max="1" width="1.140625" style="91" customWidth="1"/>
    <col min="2" max="2" width="11.7109375" style="91" customWidth="1"/>
    <col min="3" max="3" width="54.42578125" style="91" customWidth="1"/>
    <col min="4" max="4" width="19.140625" style="222" customWidth="1"/>
    <col min="5" max="5" width="19.28515625" style="91" customWidth="1"/>
    <col min="6" max="6" width="19" style="91" customWidth="1"/>
    <col min="7" max="7" width="21.28515625" style="91" customWidth="1"/>
    <col min="8" max="8" width="18.7109375" style="91" customWidth="1"/>
    <col min="9" max="9" width="1.140625" style="91" customWidth="1"/>
    <col min="10" max="16384" width="11.42578125" style="91"/>
  </cols>
  <sheetData>
    <row r="1" spans="1:13" s="124" customFormat="1" ht="14.1" customHeight="1" x14ac:dyDescent="0.2">
      <c r="B1" s="127"/>
      <c r="C1" s="535" t="s">
        <v>407</v>
      </c>
      <c r="D1" s="535"/>
      <c r="E1" s="535"/>
      <c r="F1" s="535"/>
      <c r="G1" s="535"/>
      <c r="H1" s="127"/>
      <c r="I1" s="127"/>
      <c r="J1" s="91"/>
      <c r="K1" s="91"/>
    </row>
    <row r="2" spans="1:13" s="124" customFormat="1" ht="14.1" customHeight="1" x14ac:dyDescent="0.2">
      <c r="B2" s="127"/>
      <c r="C2" s="535" t="s">
        <v>144</v>
      </c>
      <c r="D2" s="535"/>
      <c r="E2" s="535"/>
      <c r="F2" s="535"/>
      <c r="G2" s="535"/>
      <c r="H2" s="127"/>
      <c r="I2" s="127"/>
      <c r="J2" s="91"/>
      <c r="K2" s="91"/>
    </row>
    <row r="3" spans="1:13" s="124" customFormat="1" ht="14.1" customHeight="1" x14ac:dyDescent="0.2">
      <c r="B3" s="127"/>
      <c r="C3" s="535" t="s">
        <v>408</v>
      </c>
      <c r="D3" s="535"/>
      <c r="E3" s="535"/>
      <c r="F3" s="535"/>
      <c r="G3" s="535"/>
      <c r="H3" s="127"/>
      <c r="I3" s="127"/>
      <c r="J3" s="91"/>
      <c r="K3" s="91"/>
    </row>
    <row r="4" spans="1:13" s="124" customFormat="1" ht="14.1" customHeight="1" x14ac:dyDescent="0.2">
      <c r="B4" s="127"/>
      <c r="C4" s="535" t="s">
        <v>1</v>
      </c>
      <c r="D4" s="535"/>
      <c r="E4" s="535"/>
      <c r="F4" s="535"/>
      <c r="G4" s="535"/>
      <c r="H4" s="127"/>
      <c r="I4" s="127"/>
      <c r="J4" s="91"/>
      <c r="K4" s="91"/>
    </row>
    <row r="5" spans="1:13" s="124" customFormat="1" ht="20.100000000000001" customHeight="1" x14ac:dyDescent="0.2">
      <c r="A5" s="129"/>
      <c r="B5" s="130" t="s">
        <v>4</v>
      </c>
      <c r="C5" s="523" t="s">
        <v>427</v>
      </c>
      <c r="D5" s="523"/>
      <c r="E5" s="523"/>
      <c r="F5" s="523"/>
      <c r="G5" s="523"/>
      <c r="H5" s="98"/>
      <c r="I5" s="205"/>
      <c r="J5" s="205"/>
      <c r="K5" s="205"/>
      <c r="L5" s="205"/>
      <c r="M5" s="205"/>
    </row>
    <row r="6" spans="1:13" s="124" customFormat="1" ht="6.75" customHeight="1" x14ac:dyDescent="0.2">
      <c r="A6" s="536"/>
      <c r="B6" s="536"/>
      <c r="C6" s="536"/>
      <c r="D6" s="536"/>
      <c r="E6" s="536"/>
      <c r="F6" s="536"/>
      <c r="G6" s="536"/>
      <c r="H6" s="536"/>
      <c r="I6" s="536"/>
    </row>
    <row r="7" spans="1:13" s="124" customFormat="1" ht="3" customHeight="1" x14ac:dyDescent="0.2">
      <c r="A7" s="536"/>
      <c r="B7" s="536"/>
      <c r="C7" s="536"/>
      <c r="D7" s="536"/>
      <c r="E7" s="536"/>
      <c r="F7" s="536"/>
      <c r="G7" s="536"/>
      <c r="H7" s="536"/>
      <c r="I7" s="536"/>
    </row>
    <row r="8" spans="1:13" s="206" customFormat="1" x14ac:dyDescent="0.2">
      <c r="A8" s="380"/>
      <c r="B8" s="560" t="s">
        <v>76</v>
      </c>
      <c r="C8" s="560"/>
      <c r="D8" s="336" t="s">
        <v>145</v>
      </c>
      <c r="E8" s="336" t="s">
        <v>146</v>
      </c>
      <c r="F8" s="337" t="s">
        <v>147</v>
      </c>
      <c r="G8" s="337" t="s">
        <v>148</v>
      </c>
      <c r="H8" s="337" t="s">
        <v>149</v>
      </c>
      <c r="I8" s="338"/>
    </row>
    <row r="9" spans="1:13" s="206" customFormat="1" x14ac:dyDescent="0.2">
      <c r="A9" s="381"/>
      <c r="B9" s="561"/>
      <c r="C9" s="561"/>
      <c r="D9" s="339">
        <v>1</v>
      </c>
      <c r="E9" s="339">
        <v>2</v>
      </c>
      <c r="F9" s="340">
        <v>3</v>
      </c>
      <c r="G9" s="340" t="s">
        <v>150</v>
      </c>
      <c r="H9" s="340" t="s">
        <v>151</v>
      </c>
      <c r="I9" s="341"/>
    </row>
    <row r="10" spans="1:13" s="124" customFormat="1" ht="3" customHeight="1" x14ac:dyDescent="0.2">
      <c r="A10" s="562"/>
      <c r="B10" s="536"/>
      <c r="C10" s="536"/>
      <c r="D10" s="536"/>
      <c r="E10" s="536"/>
      <c r="F10" s="536"/>
      <c r="G10" s="536"/>
      <c r="H10" s="536"/>
      <c r="I10" s="563"/>
    </row>
    <row r="11" spans="1:13" s="124" customFormat="1" ht="3" customHeight="1" x14ac:dyDescent="0.2">
      <c r="A11" s="564"/>
      <c r="B11" s="565"/>
      <c r="C11" s="565"/>
      <c r="D11" s="565"/>
      <c r="E11" s="565"/>
      <c r="F11" s="565"/>
      <c r="G11" s="565"/>
      <c r="H11" s="565"/>
      <c r="I11" s="566"/>
      <c r="J11" s="91"/>
      <c r="K11" s="91"/>
    </row>
    <row r="12" spans="1:13" s="124" customFormat="1" x14ac:dyDescent="0.2">
      <c r="A12" s="149"/>
      <c r="B12" s="567" t="s">
        <v>6</v>
      </c>
      <c r="C12" s="567"/>
      <c r="D12" s="207">
        <f>+D14+D24</f>
        <v>54629137</v>
      </c>
      <c r="E12" s="207">
        <f>+E14+E24</f>
        <v>77784110</v>
      </c>
      <c r="F12" s="207">
        <f>+F14+F24</f>
        <v>90575285</v>
      </c>
      <c r="G12" s="207">
        <f t="shared" ref="G12:H12" si="0">+G14+G24</f>
        <v>41837962</v>
      </c>
      <c r="H12" s="207">
        <f t="shared" si="0"/>
        <v>-12791175</v>
      </c>
      <c r="I12" s="208"/>
      <c r="J12" s="91"/>
      <c r="K12" s="91"/>
    </row>
    <row r="13" spans="1:13" s="124" customFormat="1" ht="5.0999999999999996" customHeight="1" x14ac:dyDescent="0.2">
      <c r="A13" s="149"/>
      <c r="B13" s="209"/>
      <c r="C13" s="209"/>
      <c r="D13" s="207"/>
      <c r="E13" s="207"/>
      <c r="F13" s="207"/>
      <c r="G13" s="207"/>
      <c r="H13" s="207"/>
      <c r="I13" s="208"/>
      <c r="J13" s="91"/>
      <c r="K13" s="91"/>
    </row>
    <row r="14" spans="1:13" s="124" customFormat="1" ht="20.25" x14ac:dyDescent="0.3">
      <c r="A14" s="210"/>
      <c r="B14" s="526" t="s">
        <v>8</v>
      </c>
      <c r="C14" s="526"/>
      <c r="D14" s="211">
        <f>SUM(D16:D22)</f>
        <v>32092440</v>
      </c>
      <c r="E14" s="211">
        <f>SUM(E16:E22)</f>
        <v>43026361</v>
      </c>
      <c r="F14" s="211">
        <f>SUM(F16:F22)</f>
        <v>68677596</v>
      </c>
      <c r="G14" s="211">
        <f>D14+E14-F14</f>
        <v>6441205</v>
      </c>
      <c r="H14" s="211">
        <f>G14-D14</f>
        <v>-25651235</v>
      </c>
      <c r="I14" s="212"/>
      <c r="J14" s="91"/>
      <c r="K14" s="213"/>
    </row>
    <row r="15" spans="1:13" s="124" customFormat="1" ht="5.0999999999999996" customHeight="1" x14ac:dyDescent="0.3">
      <c r="A15" s="136"/>
      <c r="B15" s="125"/>
      <c r="C15" s="125"/>
      <c r="D15" s="214"/>
      <c r="E15" s="214"/>
      <c r="F15" s="214"/>
      <c r="G15" s="214"/>
      <c r="H15" s="214"/>
      <c r="I15" s="215"/>
      <c r="J15" s="91"/>
      <c r="K15" s="213"/>
    </row>
    <row r="16" spans="1:13" s="124" customFormat="1" ht="19.5" customHeight="1" x14ac:dyDescent="0.3">
      <c r="A16" s="136"/>
      <c r="B16" s="559" t="s">
        <v>10</v>
      </c>
      <c r="C16" s="559"/>
      <c r="D16" s="216">
        <f>+ESF!E16</f>
        <v>21932784</v>
      </c>
      <c r="E16" s="216">
        <v>25303562</v>
      </c>
      <c r="F16" s="216">
        <v>40834591</v>
      </c>
      <c r="G16" s="148">
        <f>D16+E16-F16</f>
        <v>6401755</v>
      </c>
      <c r="H16" s="148">
        <f>G16-D16</f>
        <v>-15531029</v>
      </c>
      <c r="I16" s="215"/>
      <c r="J16" s="91"/>
      <c r="K16" s="213" t="str">
        <f>IF(G16=ESF!D16," ","Error")</f>
        <v xml:space="preserve"> </v>
      </c>
      <c r="L16" s="354"/>
    </row>
    <row r="17" spans="1:14" s="124" customFormat="1" ht="19.5" customHeight="1" x14ac:dyDescent="0.3">
      <c r="A17" s="136"/>
      <c r="B17" s="559" t="s">
        <v>12</v>
      </c>
      <c r="C17" s="559"/>
      <c r="D17" s="216">
        <f>+ESF!E17</f>
        <v>83873</v>
      </c>
      <c r="E17" s="216">
        <v>17722795</v>
      </c>
      <c r="F17" s="216">
        <v>17767298</v>
      </c>
      <c r="G17" s="148">
        <f t="shared" ref="G17:G22" si="1">D17+E17-F17</f>
        <v>39370</v>
      </c>
      <c r="H17" s="148">
        <f t="shared" ref="H17:H22" si="2">G17-D17</f>
        <v>-44503</v>
      </c>
      <c r="I17" s="215"/>
      <c r="J17" s="91"/>
      <c r="K17" s="213" t="str">
        <f>IF(G17=ESF!D17," ","Error")</f>
        <v xml:space="preserve"> </v>
      </c>
    </row>
    <row r="18" spans="1:14" s="124" customFormat="1" ht="19.5" customHeight="1" x14ac:dyDescent="0.3">
      <c r="A18" s="136"/>
      <c r="B18" s="559" t="s">
        <v>14</v>
      </c>
      <c r="C18" s="559"/>
      <c r="D18" s="216">
        <f>+ESF!E18</f>
        <v>10075707</v>
      </c>
      <c r="E18" s="216">
        <v>0</v>
      </c>
      <c r="F18" s="216">
        <v>10075707</v>
      </c>
      <c r="G18" s="148">
        <f t="shared" si="1"/>
        <v>0</v>
      </c>
      <c r="H18" s="148">
        <f t="shared" si="2"/>
        <v>-10075707</v>
      </c>
      <c r="I18" s="215"/>
      <c r="J18" s="91"/>
      <c r="K18" s="213" t="str">
        <f>IF(G18=ESF!D18," ","Error")</f>
        <v xml:space="preserve"> </v>
      </c>
    </row>
    <row r="19" spans="1:14" s="124" customFormat="1" ht="19.5" customHeight="1" x14ac:dyDescent="0.3">
      <c r="A19" s="136"/>
      <c r="B19" s="559" t="s">
        <v>16</v>
      </c>
      <c r="C19" s="559"/>
      <c r="D19" s="216">
        <f>+ESF!E19</f>
        <v>0</v>
      </c>
      <c r="E19" s="216">
        <v>0</v>
      </c>
      <c r="F19" s="216">
        <v>0</v>
      </c>
      <c r="G19" s="148">
        <f t="shared" si="1"/>
        <v>0</v>
      </c>
      <c r="H19" s="148">
        <f t="shared" si="2"/>
        <v>0</v>
      </c>
      <c r="I19" s="215"/>
      <c r="J19" s="91"/>
      <c r="K19" s="213" t="str">
        <f>IF(G19=ESF!D19," ","Error")</f>
        <v xml:space="preserve"> </v>
      </c>
      <c r="N19" s="124" t="s">
        <v>133</v>
      </c>
    </row>
    <row r="20" spans="1:14" s="124" customFormat="1" ht="19.5" customHeight="1" x14ac:dyDescent="0.3">
      <c r="A20" s="136"/>
      <c r="B20" s="559" t="s">
        <v>18</v>
      </c>
      <c r="C20" s="559"/>
      <c r="D20" s="216">
        <f>+ESF!E20</f>
        <v>0</v>
      </c>
      <c r="E20" s="216">
        <v>0</v>
      </c>
      <c r="F20" s="216">
        <v>0</v>
      </c>
      <c r="G20" s="148">
        <f t="shared" si="1"/>
        <v>0</v>
      </c>
      <c r="H20" s="148">
        <f t="shared" si="2"/>
        <v>0</v>
      </c>
      <c r="I20" s="215"/>
      <c r="J20" s="91"/>
      <c r="K20" s="213" t="str">
        <f>IF(G20=ESF!D20," ","Error")</f>
        <v xml:space="preserve"> </v>
      </c>
    </row>
    <row r="21" spans="1:14" s="124" customFormat="1" ht="19.5" customHeight="1" x14ac:dyDescent="0.3">
      <c r="A21" s="136"/>
      <c r="B21" s="559" t="s">
        <v>20</v>
      </c>
      <c r="C21" s="559"/>
      <c r="D21" s="216">
        <f>+ESF!E21</f>
        <v>0</v>
      </c>
      <c r="E21" s="216">
        <v>0</v>
      </c>
      <c r="F21" s="216">
        <v>0</v>
      </c>
      <c r="G21" s="148">
        <f t="shared" si="1"/>
        <v>0</v>
      </c>
      <c r="H21" s="148">
        <f t="shared" si="2"/>
        <v>0</v>
      </c>
      <c r="I21" s="215"/>
      <c r="J21" s="91"/>
      <c r="K21" s="213" t="str">
        <f>IF(G21=ESF!D21," ","Error")</f>
        <v xml:space="preserve"> </v>
      </c>
      <c r="L21" s="124" t="s">
        <v>133</v>
      </c>
    </row>
    <row r="22" spans="1:14" ht="19.5" customHeight="1" x14ac:dyDescent="0.3">
      <c r="A22" s="136"/>
      <c r="B22" s="559" t="s">
        <v>22</v>
      </c>
      <c r="C22" s="559"/>
      <c r="D22" s="216">
        <f>+ESF!E22</f>
        <v>76</v>
      </c>
      <c r="E22" s="216">
        <v>4</v>
      </c>
      <c r="F22" s="216">
        <v>0</v>
      </c>
      <c r="G22" s="148">
        <f t="shared" si="1"/>
        <v>80</v>
      </c>
      <c r="H22" s="148">
        <f t="shared" si="2"/>
        <v>4</v>
      </c>
      <c r="I22" s="215"/>
      <c r="K22" s="213" t="str">
        <f>IF(G22=ESF!D22," ","Error")</f>
        <v xml:space="preserve"> </v>
      </c>
    </row>
    <row r="23" spans="1:14" ht="20.25" x14ac:dyDescent="0.3">
      <c r="A23" s="136"/>
      <c r="B23" s="217"/>
      <c r="C23" s="217"/>
      <c r="D23" s="218"/>
      <c r="E23" s="218"/>
      <c r="F23" s="218"/>
      <c r="G23" s="218"/>
      <c r="H23" s="218"/>
      <c r="I23" s="215"/>
      <c r="K23" s="213"/>
    </row>
    <row r="24" spans="1:14" ht="20.25" x14ac:dyDescent="0.3">
      <c r="A24" s="210"/>
      <c r="B24" s="526" t="s">
        <v>27</v>
      </c>
      <c r="C24" s="526"/>
      <c r="D24" s="211">
        <f>SUM(D26:D34)</f>
        <v>22536697</v>
      </c>
      <c r="E24" s="211">
        <f>SUM(E26:E34)</f>
        <v>34757749</v>
      </c>
      <c r="F24" s="211">
        <f>SUM(F26:F34)</f>
        <v>21897689</v>
      </c>
      <c r="G24" s="211">
        <f>D24+E24-F24</f>
        <v>35396757</v>
      </c>
      <c r="H24" s="211">
        <f>G24-D24</f>
        <v>12860060</v>
      </c>
      <c r="I24" s="212"/>
      <c r="K24" s="213"/>
    </row>
    <row r="25" spans="1:14" ht="5.0999999999999996" customHeight="1" x14ac:dyDescent="0.3">
      <c r="A25" s="136"/>
      <c r="B25" s="125"/>
      <c r="C25" s="217"/>
      <c r="D25" s="214"/>
      <c r="E25" s="214"/>
      <c r="F25" s="214"/>
      <c r="G25" s="214"/>
      <c r="H25" s="214"/>
      <c r="I25" s="215"/>
      <c r="K25" s="213"/>
    </row>
    <row r="26" spans="1:14" ht="19.5" customHeight="1" x14ac:dyDescent="0.3">
      <c r="A26" s="136"/>
      <c r="B26" s="559" t="s">
        <v>29</v>
      </c>
      <c r="C26" s="559"/>
      <c r="D26" s="216">
        <f>+ESF!E29</f>
        <v>0</v>
      </c>
      <c r="E26" s="216">
        <v>0</v>
      </c>
      <c r="F26" s="216">
        <v>0</v>
      </c>
      <c r="G26" s="148">
        <f>D26+E26-F26</f>
        <v>0</v>
      </c>
      <c r="H26" s="148">
        <f>G26-D26</f>
        <v>0</v>
      </c>
      <c r="I26" s="215"/>
      <c r="K26" s="213" t="str">
        <f>IF(G26=ESF!D29," ","error")</f>
        <v xml:space="preserve"> </v>
      </c>
    </row>
    <row r="27" spans="1:14" ht="19.5" customHeight="1" x14ac:dyDescent="0.3">
      <c r="A27" s="136"/>
      <c r="B27" s="559" t="s">
        <v>31</v>
      </c>
      <c r="C27" s="559"/>
      <c r="D27" s="216">
        <f>+ESF!E30</f>
        <v>0</v>
      </c>
      <c r="E27" s="216">
        <v>0</v>
      </c>
      <c r="F27" s="216">
        <v>0</v>
      </c>
      <c r="G27" s="148">
        <f t="shared" ref="G27:G34" si="3">D27+E27-F27</f>
        <v>0</v>
      </c>
      <c r="H27" s="148">
        <f t="shared" ref="H27:H34" si="4">G27-D27</f>
        <v>0</v>
      </c>
      <c r="I27" s="215"/>
      <c r="K27" s="213" t="str">
        <f>IF(G27=ESF!D30," ","error")</f>
        <v xml:space="preserve"> </v>
      </c>
    </row>
    <row r="28" spans="1:14" ht="19.5" customHeight="1" x14ac:dyDescent="0.3">
      <c r="A28" s="136"/>
      <c r="B28" s="559" t="s">
        <v>33</v>
      </c>
      <c r="C28" s="559"/>
      <c r="D28" s="216">
        <f>+ESF!E31</f>
        <v>20151414</v>
      </c>
      <c r="E28" s="216">
        <v>25380205</v>
      </c>
      <c r="F28" s="216">
        <v>21897689</v>
      </c>
      <c r="G28" s="148">
        <f t="shared" si="3"/>
        <v>23633930</v>
      </c>
      <c r="H28" s="148">
        <f t="shared" si="4"/>
        <v>3482516</v>
      </c>
      <c r="I28" s="215"/>
      <c r="K28" s="213" t="str">
        <f>IF(G28=ESF!D31," ","error")</f>
        <v xml:space="preserve"> </v>
      </c>
    </row>
    <row r="29" spans="1:14" ht="19.5" customHeight="1" x14ac:dyDescent="0.3">
      <c r="A29" s="136"/>
      <c r="B29" s="559" t="s">
        <v>152</v>
      </c>
      <c r="C29" s="559"/>
      <c r="D29" s="216">
        <f>+ESF!E32</f>
        <v>2047151</v>
      </c>
      <c r="E29" s="216">
        <v>9270182</v>
      </c>
      <c r="F29" s="216">
        <v>0</v>
      </c>
      <c r="G29" s="148">
        <f t="shared" si="3"/>
        <v>11317333</v>
      </c>
      <c r="H29" s="148">
        <f t="shared" si="4"/>
        <v>9270182</v>
      </c>
      <c r="I29" s="215"/>
      <c r="K29" s="213" t="str">
        <f>IF(G29=ESF!D32," ","error")</f>
        <v xml:space="preserve"> </v>
      </c>
    </row>
    <row r="30" spans="1:14" ht="19.5" customHeight="1" x14ac:dyDescent="0.3">
      <c r="A30" s="136"/>
      <c r="B30" s="559" t="s">
        <v>37</v>
      </c>
      <c r="C30" s="559"/>
      <c r="D30" s="216">
        <f>+ESF!E33</f>
        <v>338132</v>
      </c>
      <c r="E30" s="216">
        <v>107362</v>
      </c>
      <c r="F30" s="216">
        <v>0</v>
      </c>
      <c r="G30" s="148">
        <f t="shared" si="3"/>
        <v>445494</v>
      </c>
      <c r="H30" s="148">
        <f t="shared" si="4"/>
        <v>107362</v>
      </c>
      <c r="I30" s="215"/>
      <c r="K30" s="213" t="str">
        <f>IF(G30=ESF!D33," ","error")</f>
        <v xml:space="preserve"> </v>
      </c>
    </row>
    <row r="31" spans="1:14" ht="19.5" customHeight="1" x14ac:dyDescent="0.3">
      <c r="A31" s="136"/>
      <c r="B31" s="559" t="s">
        <v>39</v>
      </c>
      <c r="C31" s="559"/>
      <c r="D31" s="216">
        <f>+ESF!E34</f>
        <v>0</v>
      </c>
      <c r="E31" s="216">
        <v>0</v>
      </c>
      <c r="F31" s="216">
        <v>0</v>
      </c>
      <c r="G31" s="148">
        <f t="shared" si="3"/>
        <v>0</v>
      </c>
      <c r="H31" s="148">
        <f t="shared" si="4"/>
        <v>0</v>
      </c>
      <c r="I31" s="215"/>
      <c r="K31" s="213" t="str">
        <f>IF(G31=ESF!D34," ","error")</f>
        <v xml:space="preserve"> </v>
      </c>
    </row>
    <row r="32" spans="1:14" ht="19.5" customHeight="1" x14ac:dyDescent="0.3">
      <c r="A32" s="136"/>
      <c r="B32" s="559" t="s">
        <v>41</v>
      </c>
      <c r="C32" s="559"/>
      <c r="D32" s="216">
        <f>+ESF!E35</f>
        <v>0</v>
      </c>
      <c r="E32" s="216">
        <v>0</v>
      </c>
      <c r="F32" s="216">
        <v>0</v>
      </c>
      <c r="G32" s="148">
        <f t="shared" si="3"/>
        <v>0</v>
      </c>
      <c r="H32" s="148">
        <f t="shared" si="4"/>
        <v>0</v>
      </c>
      <c r="I32" s="215"/>
      <c r="K32" s="213" t="str">
        <f>IF(G32=ESF!D35," ","error")</f>
        <v xml:space="preserve"> </v>
      </c>
    </row>
    <row r="33" spans="1:17" ht="19.5" customHeight="1" x14ac:dyDescent="0.3">
      <c r="A33" s="136"/>
      <c r="B33" s="559" t="s">
        <v>42</v>
      </c>
      <c r="C33" s="559"/>
      <c r="D33" s="216">
        <f>+ESF!E36</f>
        <v>0</v>
      </c>
      <c r="E33" s="216">
        <v>0</v>
      </c>
      <c r="F33" s="216">
        <v>0</v>
      </c>
      <c r="G33" s="148">
        <f t="shared" si="3"/>
        <v>0</v>
      </c>
      <c r="H33" s="148">
        <f t="shared" si="4"/>
        <v>0</v>
      </c>
      <c r="I33" s="215"/>
      <c r="K33" s="213" t="str">
        <f>IF(G33=ESF!D36," ","error")</f>
        <v xml:space="preserve"> </v>
      </c>
    </row>
    <row r="34" spans="1:17" ht="19.5" customHeight="1" x14ac:dyDescent="0.3">
      <c r="A34" s="136"/>
      <c r="B34" s="559" t="s">
        <v>44</v>
      </c>
      <c r="C34" s="559"/>
      <c r="D34" s="216">
        <f>+ESF!E37</f>
        <v>0</v>
      </c>
      <c r="E34" s="216">
        <v>0</v>
      </c>
      <c r="F34" s="216">
        <v>0</v>
      </c>
      <c r="G34" s="148">
        <f t="shared" si="3"/>
        <v>0</v>
      </c>
      <c r="H34" s="148">
        <f t="shared" si="4"/>
        <v>0</v>
      </c>
      <c r="I34" s="215"/>
      <c r="K34" s="213" t="str">
        <f>IF(G34=ESF!D37," ","error")</f>
        <v xml:space="preserve"> </v>
      </c>
    </row>
    <row r="35" spans="1:17" ht="20.25" x14ac:dyDescent="0.3">
      <c r="A35" s="136"/>
      <c r="B35" s="217"/>
      <c r="C35" s="217"/>
      <c r="D35" s="218"/>
      <c r="E35" s="214"/>
      <c r="F35" s="214"/>
      <c r="G35" s="214"/>
      <c r="H35" s="214"/>
      <c r="I35" s="215"/>
      <c r="K35" s="213"/>
    </row>
    <row r="36" spans="1:17" ht="6" customHeight="1" x14ac:dyDescent="0.2">
      <c r="A36" s="568"/>
      <c r="B36" s="569"/>
      <c r="C36" s="569"/>
      <c r="D36" s="569"/>
      <c r="E36" s="569"/>
      <c r="F36" s="569"/>
      <c r="G36" s="569"/>
      <c r="H36" s="569"/>
      <c r="I36" s="570"/>
    </row>
    <row r="37" spans="1:17" ht="6" customHeight="1" x14ac:dyDescent="0.2">
      <c r="A37" s="219"/>
      <c r="B37" s="220"/>
      <c r="C37" s="221"/>
      <c r="E37" s="219"/>
      <c r="F37" s="219"/>
      <c r="G37" s="219"/>
      <c r="H37" s="219"/>
      <c r="I37" s="219"/>
    </row>
    <row r="38" spans="1:17" ht="15" customHeight="1" x14ac:dyDescent="0.2">
      <c r="A38" s="124"/>
      <c r="B38" s="524" t="s">
        <v>78</v>
      </c>
      <c r="C38" s="524"/>
      <c r="D38" s="524"/>
      <c r="E38" s="524"/>
      <c r="F38" s="524"/>
      <c r="G38" s="524"/>
      <c r="H38" s="524"/>
      <c r="I38" s="138"/>
      <c r="J38" s="138"/>
      <c r="K38" s="124"/>
      <c r="L38" s="124"/>
      <c r="M38" s="124"/>
      <c r="N38" s="124"/>
      <c r="O38" s="124"/>
      <c r="P38" s="124"/>
      <c r="Q38" s="124"/>
    </row>
    <row r="39" spans="1:17" ht="9.75" customHeight="1" x14ac:dyDescent="0.2">
      <c r="A39" s="124"/>
      <c r="B39" s="138"/>
      <c r="C39" s="162"/>
      <c r="D39" s="163"/>
      <c r="E39" s="163"/>
      <c r="F39" s="124"/>
      <c r="G39" s="164"/>
      <c r="H39" s="162"/>
      <c r="I39" s="163"/>
      <c r="J39" s="163"/>
      <c r="K39" s="124"/>
      <c r="L39" s="124"/>
      <c r="M39" s="124"/>
      <c r="N39" s="124"/>
      <c r="O39" s="124"/>
      <c r="P39" s="124"/>
      <c r="Q39" s="124"/>
    </row>
    <row r="40" spans="1:17" ht="50.1" customHeight="1" x14ac:dyDescent="0.2">
      <c r="B40" s="138"/>
      <c r="C40" s="201"/>
      <c r="D40" s="202"/>
      <c r="E40" s="163"/>
      <c r="F40" s="165"/>
      <c r="G40" s="436"/>
      <c r="H40" s="437"/>
      <c r="I40" s="163"/>
      <c r="K40" s="163"/>
    </row>
    <row r="41" spans="1:17" ht="14.1" customHeight="1" x14ac:dyDescent="0.2">
      <c r="B41" s="170"/>
      <c r="C41" s="432" t="s">
        <v>440</v>
      </c>
      <c r="D41" s="174"/>
      <c r="E41" s="163"/>
      <c r="F41" s="534" t="s">
        <v>442</v>
      </c>
      <c r="G41" s="534"/>
      <c r="H41" s="534"/>
      <c r="I41" s="139"/>
      <c r="K41" s="163"/>
    </row>
    <row r="42" spans="1:17" ht="14.1" customHeight="1" x14ac:dyDescent="0.2">
      <c r="B42" s="171"/>
      <c r="C42" s="431" t="s">
        <v>441</v>
      </c>
      <c r="D42" s="146"/>
      <c r="E42" s="172"/>
      <c r="F42" s="529" t="s">
        <v>443</v>
      </c>
      <c r="G42" s="529"/>
      <c r="H42" s="529"/>
      <c r="I42" s="139"/>
      <c r="K42" s="163"/>
    </row>
    <row r="43" spans="1:17" x14ac:dyDescent="0.2">
      <c r="B43" s="124"/>
      <c r="C43" s="124"/>
      <c r="D43" s="183"/>
      <c r="E43" s="124"/>
      <c r="F43" s="124"/>
      <c r="G43" s="124"/>
    </row>
    <row r="44" spans="1:17" x14ac:dyDescent="0.2">
      <c r="B44" s="124"/>
      <c r="C44" s="124"/>
      <c r="D44" s="183"/>
      <c r="E44" s="124"/>
      <c r="F44" s="124"/>
      <c r="G44" s="124"/>
    </row>
  </sheetData>
  <sheetProtection formatCells="0" selectLockedCells="1"/>
  <customSheetViews>
    <customSheetView guid="{2BFC04E4-446F-4A40-A01A-17DCDED4E58E}" showGridLines="0" fitToPage="1">
      <selection activeCell="G17" sqref="B17:G17"/>
      <pageMargins left="1.299212598425197" right="0" top="0.98425196850393704" bottom="0.59055118110236227" header="0" footer="0"/>
      <printOptions verticalCentered="1"/>
      <pageSetup scale="72" orientation="landscape" r:id="rId1"/>
    </customSheetView>
    <customSheetView guid="{34D32569-C70B-4FDD-AF65-5379A2EF3AC8}" showGridLines="0" fitToPage="1">
      <pageMargins left="1.299212598425197" right="0" top="0.98425196850393704" bottom="0.59055118110236227" header="0" footer="0"/>
      <printOptions verticalCentered="1"/>
      <pageSetup scale="72" orientation="landscape" r:id="rId2"/>
    </customSheetView>
  </customSheetViews>
  <mergeCells count="33">
    <mergeCell ref="F41:H41"/>
    <mergeCell ref="F42:H42"/>
    <mergeCell ref="B33:C33"/>
    <mergeCell ref="B34:C34"/>
    <mergeCell ref="A36:I36"/>
    <mergeCell ref="B38:H38"/>
    <mergeCell ref="B32:C32"/>
    <mergeCell ref="B19:C19"/>
    <mergeCell ref="B20:C20"/>
    <mergeCell ref="B21:C21"/>
    <mergeCell ref="B22:C22"/>
    <mergeCell ref="B24:C24"/>
    <mergeCell ref="B26:C26"/>
    <mergeCell ref="B27:C27"/>
    <mergeCell ref="B28:C28"/>
    <mergeCell ref="B29:C29"/>
    <mergeCell ref="B30:C30"/>
    <mergeCell ref="B31:C31"/>
    <mergeCell ref="C1:G1"/>
    <mergeCell ref="C2:G2"/>
    <mergeCell ref="C3:G3"/>
    <mergeCell ref="B18:C18"/>
    <mergeCell ref="C4:G4"/>
    <mergeCell ref="C5:G5"/>
    <mergeCell ref="A6:I6"/>
    <mergeCell ref="A7:I7"/>
    <mergeCell ref="B8:C9"/>
    <mergeCell ref="A10:I10"/>
    <mergeCell ref="A11:I11"/>
    <mergeCell ref="B12:C12"/>
    <mergeCell ref="B14:C14"/>
    <mergeCell ref="B16:C16"/>
    <mergeCell ref="B17:C17"/>
  </mergeCells>
  <printOptions verticalCentered="1"/>
  <pageMargins left="0.25" right="0.25" top="0.75" bottom="0.75" header="0.3" footer="0.3"/>
  <pageSetup scale="78" orientation="landscape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"/>
  <sheetViews>
    <sheetView showGridLines="0" zoomScaleNormal="100" workbookViewId="0">
      <selection activeCell="F26" sqref="F26"/>
    </sheetView>
  </sheetViews>
  <sheetFormatPr baseColWidth="10" defaultRowHeight="12" x14ac:dyDescent="0.2"/>
  <cols>
    <col min="1" max="1" width="4.85546875" style="223" customWidth="1"/>
    <col min="2" max="2" width="14.5703125" style="223" customWidth="1"/>
    <col min="3" max="3" width="18.85546875" style="223" customWidth="1"/>
    <col min="4" max="4" width="21.85546875" style="223" customWidth="1"/>
    <col min="5" max="5" width="3.42578125" style="223" customWidth="1"/>
    <col min="6" max="6" width="22.28515625" style="223" customWidth="1"/>
    <col min="7" max="7" width="29.7109375" style="223" customWidth="1"/>
    <col min="8" max="8" width="20.7109375" style="223" customWidth="1"/>
    <col min="9" max="9" width="20.85546875" style="223" customWidth="1"/>
    <col min="10" max="10" width="3.7109375" style="223" customWidth="1"/>
    <col min="11" max="16384" width="11.42578125" style="102"/>
  </cols>
  <sheetData>
    <row r="1" spans="1:10" ht="14.1" customHeight="1" x14ac:dyDescent="0.2">
      <c r="B1" s="225"/>
      <c r="C1" s="573" t="s">
        <v>407</v>
      </c>
      <c r="D1" s="573"/>
      <c r="E1" s="573"/>
      <c r="F1" s="573"/>
      <c r="G1" s="573"/>
      <c r="H1" s="573"/>
      <c r="I1" s="225"/>
      <c r="J1" s="225"/>
    </row>
    <row r="2" spans="1:10" ht="14.1" customHeight="1" x14ac:dyDescent="0.2">
      <c r="B2" s="225"/>
      <c r="C2" s="573" t="s">
        <v>153</v>
      </c>
      <c r="D2" s="573"/>
      <c r="E2" s="573"/>
      <c r="F2" s="573"/>
      <c r="G2" s="573"/>
      <c r="H2" s="573"/>
      <c r="I2" s="225"/>
      <c r="J2" s="225"/>
    </row>
    <row r="3" spans="1:10" ht="14.1" customHeight="1" x14ac:dyDescent="0.2">
      <c r="B3" s="225"/>
      <c r="C3" s="573" t="s">
        <v>408</v>
      </c>
      <c r="D3" s="573"/>
      <c r="E3" s="573"/>
      <c r="F3" s="573"/>
      <c r="G3" s="573"/>
      <c r="H3" s="573"/>
      <c r="I3" s="225"/>
      <c r="J3" s="225"/>
    </row>
    <row r="4" spans="1:10" ht="14.1" customHeight="1" x14ac:dyDescent="0.2">
      <c r="B4" s="225"/>
      <c r="C4" s="573" t="s">
        <v>1</v>
      </c>
      <c r="D4" s="573"/>
      <c r="E4" s="573"/>
      <c r="F4" s="573"/>
      <c r="G4" s="573"/>
      <c r="H4" s="573"/>
      <c r="I4" s="225"/>
      <c r="J4" s="225"/>
    </row>
    <row r="5" spans="1:10" ht="6" customHeight="1" x14ac:dyDescent="0.2">
      <c r="A5" s="226"/>
      <c r="B5" s="574"/>
      <c r="C5" s="574"/>
      <c r="D5" s="575"/>
      <c r="E5" s="575"/>
      <c r="F5" s="575"/>
      <c r="G5" s="575"/>
      <c r="H5" s="575"/>
      <c r="I5" s="575"/>
      <c r="J5" s="227"/>
    </row>
    <row r="6" spans="1:10" ht="20.100000000000001" customHeight="1" x14ac:dyDescent="0.2">
      <c r="A6" s="226"/>
      <c r="B6" s="228" t="s">
        <v>4</v>
      </c>
      <c r="C6" s="523" t="s">
        <v>427</v>
      </c>
      <c r="D6" s="523"/>
      <c r="E6" s="523"/>
      <c r="F6" s="523"/>
      <c r="G6" s="523"/>
      <c r="H6" s="523"/>
      <c r="I6" s="523"/>
      <c r="J6" s="227"/>
    </row>
    <row r="7" spans="1:10" ht="5.0999999999999996" customHeight="1" x14ac:dyDescent="0.2">
      <c r="A7" s="229"/>
      <c r="B7" s="576"/>
      <c r="C7" s="576"/>
      <c r="D7" s="576"/>
      <c r="E7" s="576"/>
      <c r="F7" s="576"/>
      <c r="G7" s="576"/>
      <c r="H7" s="576"/>
      <c r="I7" s="576"/>
      <c r="J7" s="576"/>
    </row>
    <row r="8" spans="1:10" ht="3" customHeight="1" x14ac:dyDescent="0.2">
      <c r="A8" s="229"/>
      <c r="B8" s="576"/>
      <c r="C8" s="576"/>
      <c r="D8" s="576"/>
      <c r="E8" s="576"/>
      <c r="F8" s="576"/>
      <c r="G8" s="576"/>
      <c r="H8" s="576"/>
      <c r="I8" s="576"/>
      <c r="J8" s="576"/>
    </row>
    <row r="9" spans="1:10" ht="30" customHeight="1" x14ac:dyDescent="0.2">
      <c r="A9" s="342"/>
      <c r="B9" s="577" t="s">
        <v>154</v>
      </c>
      <c r="C9" s="577"/>
      <c r="D9" s="577"/>
      <c r="E9" s="343"/>
      <c r="F9" s="344" t="s">
        <v>155</v>
      </c>
      <c r="G9" s="344" t="s">
        <v>156</v>
      </c>
      <c r="H9" s="343" t="s">
        <v>157</v>
      </c>
      <c r="I9" s="343" t="s">
        <v>158</v>
      </c>
      <c r="J9" s="345"/>
    </row>
    <row r="10" spans="1:10" ht="3" customHeight="1" x14ac:dyDescent="0.2">
      <c r="A10" s="230"/>
      <c r="B10" s="576"/>
      <c r="C10" s="576"/>
      <c r="D10" s="576"/>
      <c r="E10" s="576"/>
      <c r="F10" s="576"/>
      <c r="G10" s="576"/>
      <c r="H10" s="576"/>
      <c r="I10" s="576"/>
      <c r="J10" s="578"/>
    </row>
    <row r="11" spans="1:10" ht="9.9499999999999993" customHeight="1" x14ac:dyDescent="0.2">
      <c r="A11" s="231"/>
      <c r="B11" s="571"/>
      <c r="C11" s="571"/>
      <c r="D11" s="571"/>
      <c r="E11" s="571"/>
      <c r="F11" s="571"/>
      <c r="G11" s="571"/>
      <c r="H11" s="571"/>
      <c r="I11" s="571"/>
      <c r="J11" s="572"/>
    </row>
    <row r="12" spans="1:10" x14ac:dyDescent="0.2">
      <c r="A12" s="231"/>
      <c r="B12" s="580" t="s">
        <v>159</v>
      </c>
      <c r="C12" s="580"/>
      <c r="D12" s="580"/>
      <c r="E12" s="232"/>
      <c r="F12" s="232"/>
      <c r="G12" s="232"/>
      <c r="H12" s="232"/>
      <c r="I12" s="232"/>
      <c r="J12" s="233"/>
    </row>
    <row r="13" spans="1:10" x14ac:dyDescent="0.2">
      <c r="A13" s="234"/>
      <c r="B13" s="581" t="s">
        <v>160</v>
      </c>
      <c r="C13" s="581"/>
      <c r="D13" s="581"/>
      <c r="E13" s="235"/>
      <c r="F13" s="235"/>
      <c r="G13" s="235"/>
      <c r="H13" s="235"/>
      <c r="I13" s="235"/>
      <c r="J13" s="236"/>
    </row>
    <row r="14" spans="1:10" x14ac:dyDescent="0.2">
      <c r="A14" s="234"/>
      <c r="B14" s="580" t="s">
        <v>161</v>
      </c>
      <c r="C14" s="580"/>
      <c r="D14" s="580"/>
      <c r="E14" s="235"/>
      <c r="F14" s="237"/>
      <c r="G14" s="237"/>
      <c r="H14" s="190">
        <f>SUM(H15:H17)</f>
        <v>0</v>
      </c>
      <c r="I14" s="190">
        <f>SUM(I15:I17)</f>
        <v>0</v>
      </c>
      <c r="J14" s="238"/>
    </row>
    <row r="15" spans="1:10" x14ac:dyDescent="0.2">
      <c r="A15" s="239"/>
      <c r="B15" s="240"/>
      <c r="C15" s="582" t="s">
        <v>162</v>
      </c>
      <c r="D15" s="582"/>
      <c r="E15" s="235"/>
      <c r="F15" s="241"/>
      <c r="G15" s="241"/>
      <c r="H15" s="242">
        <f>+ESF!J18</f>
        <v>0</v>
      </c>
      <c r="I15" s="242">
        <f>+ESF!I18</f>
        <v>0</v>
      </c>
      <c r="J15" s="243"/>
    </row>
    <row r="16" spans="1:10" x14ac:dyDescent="0.2">
      <c r="A16" s="239"/>
      <c r="B16" s="240"/>
      <c r="C16" s="582" t="s">
        <v>163</v>
      </c>
      <c r="D16" s="582"/>
      <c r="E16" s="235"/>
      <c r="F16" s="241"/>
      <c r="G16" s="241"/>
      <c r="H16" s="242">
        <v>0</v>
      </c>
      <c r="I16" s="242">
        <v>0</v>
      </c>
      <c r="J16" s="243"/>
    </row>
    <row r="17" spans="1:10" x14ac:dyDescent="0.2">
      <c r="A17" s="239"/>
      <c r="B17" s="240"/>
      <c r="C17" s="582" t="s">
        <v>164</v>
      </c>
      <c r="D17" s="582"/>
      <c r="E17" s="235"/>
      <c r="F17" s="241"/>
      <c r="G17" s="241"/>
      <c r="H17" s="242">
        <v>0</v>
      </c>
      <c r="I17" s="242">
        <v>0</v>
      </c>
      <c r="J17" s="243"/>
    </row>
    <row r="18" spans="1:10" ht="9.9499999999999993" customHeight="1" x14ac:dyDescent="0.2">
      <c r="A18" s="239"/>
      <c r="B18" s="240"/>
      <c r="C18" s="240"/>
      <c r="D18" s="244"/>
      <c r="E18" s="235"/>
      <c r="F18" s="245"/>
      <c r="G18" s="245"/>
      <c r="H18" s="246"/>
      <c r="I18" s="246"/>
      <c r="J18" s="243"/>
    </row>
    <row r="19" spans="1:10" x14ac:dyDescent="0.2">
      <c r="A19" s="234"/>
      <c r="B19" s="580" t="s">
        <v>165</v>
      </c>
      <c r="C19" s="580"/>
      <c r="D19" s="580"/>
      <c r="E19" s="235"/>
      <c r="F19" s="237"/>
      <c r="G19" s="237"/>
      <c r="H19" s="190">
        <f>SUM(H20:H23)</f>
        <v>0</v>
      </c>
      <c r="I19" s="190">
        <f>SUM(I20:I23)</f>
        <v>0</v>
      </c>
      <c r="J19" s="238"/>
    </row>
    <row r="20" spans="1:10" x14ac:dyDescent="0.2">
      <c r="A20" s="239"/>
      <c r="B20" s="240"/>
      <c r="C20" s="582" t="s">
        <v>166</v>
      </c>
      <c r="D20" s="582"/>
      <c r="E20" s="235"/>
      <c r="F20" s="241"/>
      <c r="G20" s="241"/>
      <c r="H20" s="242">
        <v>0</v>
      </c>
      <c r="I20" s="242">
        <v>0</v>
      </c>
      <c r="J20" s="243"/>
    </row>
    <row r="21" spans="1:10" x14ac:dyDescent="0.2">
      <c r="A21" s="239"/>
      <c r="B21" s="240"/>
      <c r="C21" s="582" t="s">
        <v>167</v>
      </c>
      <c r="D21" s="582"/>
      <c r="E21" s="235"/>
      <c r="F21" s="241"/>
      <c r="G21" s="241"/>
      <c r="H21" s="242">
        <v>0</v>
      </c>
      <c r="I21" s="242">
        <v>0</v>
      </c>
      <c r="J21" s="243"/>
    </row>
    <row r="22" spans="1:10" x14ac:dyDescent="0.2">
      <c r="A22" s="239"/>
      <c r="B22" s="240"/>
      <c r="C22" s="582" t="s">
        <v>163</v>
      </c>
      <c r="D22" s="582"/>
      <c r="E22" s="235"/>
      <c r="F22" s="241"/>
      <c r="G22" s="241"/>
      <c r="H22" s="242">
        <v>0</v>
      </c>
      <c r="I22" s="242">
        <v>0</v>
      </c>
      <c r="J22" s="243"/>
    </row>
    <row r="23" spans="1:10" x14ac:dyDescent="0.2">
      <c r="A23" s="239"/>
      <c r="B23" s="224"/>
      <c r="C23" s="582" t="s">
        <v>164</v>
      </c>
      <c r="D23" s="582"/>
      <c r="E23" s="235"/>
      <c r="F23" s="241"/>
      <c r="G23" s="241"/>
      <c r="H23" s="247">
        <v>0</v>
      </c>
      <c r="I23" s="247">
        <v>0</v>
      </c>
      <c r="J23" s="243"/>
    </row>
    <row r="24" spans="1:10" ht="9.9499999999999993" customHeight="1" x14ac:dyDescent="0.2">
      <c r="A24" s="239"/>
      <c r="B24" s="240"/>
      <c r="C24" s="240"/>
      <c r="D24" s="244"/>
      <c r="E24" s="235"/>
      <c r="F24" s="248"/>
      <c r="G24" s="248"/>
      <c r="H24" s="249"/>
      <c r="I24" s="249"/>
      <c r="J24" s="243"/>
    </row>
    <row r="25" spans="1:10" x14ac:dyDescent="0.2">
      <c r="A25" s="250"/>
      <c r="B25" s="579" t="s">
        <v>168</v>
      </c>
      <c r="C25" s="579"/>
      <c r="D25" s="579"/>
      <c r="E25" s="251"/>
      <c r="F25" s="252"/>
      <c r="G25" s="252"/>
      <c r="H25" s="253">
        <f>H14+H19</f>
        <v>0</v>
      </c>
      <c r="I25" s="253">
        <f>I14+I19</f>
        <v>0</v>
      </c>
      <c r="J25" s="254"/>
    </row>
    <row r="26" spans="1:10" x14ac:dyDescent="0.2">
      <c r="A26" s="234"/>
      <c r="B26" s="240"/>
      <c r="C26" s="240"/>
      <c r="D26" s="255"/>
      <c r="E26" s="235"/>
      <c r="F26" s="248"/>
      <c r="G26" s="248"/>
      <c r="H26" s="249"/>
      <c r="I26" s="249"/>
      <c r="J26" s="238"/>
    </row>
    <row r="27" spans="1:10" x14ac:dyDescent="0.2">
      <c r="A27" s="234"/>
      <c r="B27" s="581" t="s">
        <v>169</v>
      </c>
      <c r="C27" s="581"/>
      <c r="D27" s="581"/>
      <c r="E27" s="235"/>
      <c r="F27" s="248"/>
      <c r="G27" s="248"/>
      <c r="H27" s="249"/>
      <c r="I27" s="249"/>
      <c r="J27" s="238"/>
    </row>
    <row r="28" spans="1:10" x14ac:dyDescent="0.2">
      <c r="A28" s="234"/>
      <c r="B28" s="580" t="s">
        <v>161</v>
      </c>
      <c r="C28" s="580"/>
      <c r="D28" s="580"/>
      <c r="E28" s="235"/>
      <c r="F28" s="237"/>
      <c r="G28" s="237"/>
      <c r="H28" s="190">
        <f>SUM(H29:H31)</f>
        <v>0</v>
      </c>
      <c r="I28" s="190">
        <f>SUM(I29:I31)</f>
        <v>0</v>
      </c>
      <c r="J28" s="238"/>
    </row>
    <row r="29" spans="1:10" x14ac:dyDescent="0.2">
      <c r="A29" s="239"/>
      <c r="B29" s="240"/>
      <c r="C29" s="582" t="s">
        <v>162</v>
      </c>
      <c r="D29" s="582"/>
      <c r="E29" s="235"/>
      <c r="F29" s="241"/>
      <c r="G29" s="241"/>
      <c r="H29" s="242">
        <f>+ESF!J31</f>
        <v>0</v>
      </c>
      <c r="I29" s="242">
        <f>+ESF!I31</f>
        <v>0</v>
      </c>
      <c r="J29" s="243"/>
    </row>
    <row r="30" spans="1:10" x14ac:dyDescent="0.2">
      <c r="A30" s="239"/>
      <c r="B30" s="224"/>
      <c r="C30" s="582" t="s">
        <v>163</v>
      </c>
      <c r="D30" s="582"/>
      <c r="E30" s="224"/>
      <c r="F30" s="256"/>
      <c r="G30" s="256"/>
      <c r="H30" s="242">
        <v>0</v>
      </c>
      <c r="I30" s="242">
        <v>0</v>
      </c>
      <c r="J30" s="243"/>
    </row>
    <row r="31" spans="1:10" x14ac:dyDescent="0.2">
      <c r="A31" s="239"/>
      <c r="B31" s="224"/>
      <c r="C31" s="582" t="s">
        <v>164</v>
      </c>
      <c r="D31" s="582"/>
      <c r="E31" s="224"/>
      <c r="F31" s="256"/>
      <c r="G31" s="256"/>
      <c r="H31" s="242">
        <v>0</v>
      </c>
      <c r="I31" s="242">
        <v>0</v>
      </c>
      <c r="J31" s="243"/>
    </row>
    <row r="32" spans="1:10" ht="9.9499999999999993" customHeight="1" x14ac:dyDescent="0.2">
      <c r="A32" s="239"/>
      <c r="B32" s="240"/>
      <c r="C32" s="240"/>
      <c r="D32" s="244"/>
      <c r="E32" s="235"/>
      <c r="F32" s="248"/>
      <c r="G32" s="248"/>
      <c r="H32" s="249"/>
      <c r="I32" s="249"/>
      <c r="J32" s="243"/>
    </row>
    <row r="33" spans="1:11" x14ac:dyDescent="0.2">
      <c r="A33" s="234"/>
      <c r="B33" s="580" t="s">
        <v>165</v>
      </c>
      <c r="C33" s="580"/>
      <c r="D33" s="580"/>
      <c r="E33" s="235"/>
      <c r="F33" s="237"/>
      <c r="G33" s="237"/>
      <c r="H33" s="190">
        <f>SUM(H34:H37)</f>
        <v>0</v>
      </c>
      <c r="I33" s="190">
        <f>SUM(I34:I37)</f>
        <v>0</v>
      </c>
      <c r="J33" s="238"/>
    </row>
    <row r="34" spans="1:11" x14ac:dyDescent="0.2">
      <c r="A34" s="239"/>
      <c r="B34" s="240"/>
      <c r="C34" s="582" t="s">
        <v>166</v>
      </c>
      <c r="D34" s="582"/>
      <c r="E34" s="235"/>
      <c r="F34" s="241"/>
      <c r="G34" s="241"/>
      <c r="H34" s="242">
        <v>0</v>
      </c>
      <c r="I34" s="242">
        <v>0</v>
      </c>
      <c r="J34" s="243"/>
    </row>
    <row r="35" spans="1:11" x14ac:dyDescent="0.2">
      <c r="A35" s="239"/>
      <c r="B35" s="240"/>
      <c r="C35" s="582" t="s">
        <v>167</v>
      </c>
      <c r="D35" s="582"/>
      <c r="E35" s="235"/>
      <c r="F35" s="241"/>
      <c r="G35" s="241"/>
      <c r="H35" s="242">
        <v>0</v>
      </c>
      <c r="I35" s="242">
        <v>0</v>
      </c>
      <c r="J35" s="243"/>
    </row>
    <row r="36" spans="1:11" x14ac:dyDescent="0.2">
      <c r="A36" s="239"/>
      <c r="B36" s="240"/>
      <c r="C36" s="582" t="s">
        <v>163</v>
      </c>
      <c r="D36" s="582"/>
      <c r="E36" s="235"/>
      <c r="F36" s="241"/>
      <c r="G36" s="241"/>
      <c r="H36" s="242">
        <v>0</v>
      </c>
      <c r="I36" s="242">
        <v>0</v>
      </c>
      <c r="J36" s="243"/>
    </row>
    <row r="37" spans="1:11" x14ac:dyDescent="0.2">
      <c r="A37" s="239"/>
      <c r="B37" s="235"/>
      <c r="C37" s="582" t="s">
        <v>164</v>
      </c>
      <c r="D37" s="582"/>
      <c r="E37" s="235"/>
      <c r="F37" s="241"/>
      <c r="G37" s="241"/>
      <c r="H37" s="242">
        <v>0</v>
      </c>
      <c r="I37" s="242">
        <v>0</v>
      </c>
      <c r="J37" s="243"/>
    </row>
    <row r="38" spans="1:11" ht="9.9499999999999993" customHeight="1" x14ac:dyDescent="0.2">
      <c r="A38" s="239"/>
      <c r="B38" s="235"/>
      <c r="C38" s="235"/>
      <c r="D38" s="244"/>
      <c r="E38" s="235"/>
      <c r="F38" s="248"/>
      <c r="G38" s="248"/>
      <c r="H38" s="249"/>
      <c r="I38" s="249"/>
      <c r="J38" s="243"/>
    </row>
    <row r="39" spans="1:11" x14ac:dyDescent="0.2">
      <c r="A39" s="250"/>
      <c r="B39" s="579" t="s">
        <v>170</v>
      </c>
      <c r="C39" s="579"/>
      <c r="D39" s="579"/>
      <c r="E39" s="251"/>
      <c r="F39" s="257"/>
      <c r="G39" s="257"/>
      <c r="H39" s="253">
        <f>+H28+H33</f>
        <v>0</v>
      </c>
      <c r="I39" s="253">
        <f>+I28+I33</f>
        <v>0</v>
      </c>
      <c r="J39" s="254"/>
    </row>
    <row r="40" spans="1:11" x14ac:dyDescent="0.2">
      <c r="A40" s="239"/>
      <c r="B40" s="240"/>
      <c r="C40" s="240"/>
      <c r="D40" s="244"/>
      <c r="E40" s="235"/>
      <c r="F40" s="248"/>
      <c r="G40" s="248"/>
      <c r="H40" s="249"/>
      <c r="I40" s="249"/>
      <c r="J40" s="243"/>
    </row>
    <row r="41" spans="1:11" x14ac:dyDescent="0.2">
      <c r="A41" s="239"/>
      <c r="B41" s="580" t="s">
        <v>171</v>
      </c>
      <c r="C41" s="580"/>
      <c r="D41" s="580"/>
      <c r="E41" s="235"/>
      <c r="F41" s="241"/>
      <c r="G41" s="241"/>
      <c r="H41" s="258">
        <f>+ESF!J38-ESF!J31-ESF!J18</f>
        <v>22094041</v>
      </c>
      <c r="I41" s="258">
        <f>+ESF!I38-ESF!I31-ESF!I18</f>
        <v>1514813</v>
      </c>
      <c r="J41" s="243"/>
    </row>
    <row r="42" spans="1:11" x14ac:dyDescent="0.2">
      <c r="A42" s="239"/>
      <c r="B42" s="240"/>
      <c r="C42" s="240"/>
      <c r="D42" s="244"/>
      <c r="E42" s="235"/>
      <c r="F42" s="248"/>
      <c r="G42" s="248"/>
      <c r="H42" s="249"/>
      <c r="I42" s="249"/>
      <c r="J42" s="243"/>
    </row>
    <row r="43" spans="1:11" x14ac:dyDescent="0.2">
      <c r="A43" s="259"/>
      <c r="B43" s="583" t="s">
        <v>172</v>
      </c>
      <c r="C43" s="583"/>
      <c r="D43" s="583"/>
      <c r="E43" s="260"/>
      <c r="F43" s="261"/>
      <c r="G43" s="261"/>
      <c r="H43" s="262">
        <f>H25+H39+H41</f>
        <v>22094041</v>
      </c>
      <c r="I43" s="262">
        <f>I25+I39+I41</f>
        <v>1514813</v>
      </c>
      <c r="J43" s="263"/>
    </row>
    <row r="44" spans="1:11" ht="6" customHeight="1" x14ac:dyDescent="0.2">
      <c r="B44" s="581"/>
      <c r="C44" s="581"/>
      <c r="D44" s="581"/>
      <c r="E44" s="581"/>
      <c r="F44" s="581"/>
      <c r="G44" s="581"/>
      <c r="H44" s="581"/>
      <c r="I44" s="581"/>
      <c r="J44" s="581"/>
    </row>
    <row r="45" spans="1:11" ht="6" customHeight="1" x14ac:dyDescent="0.2">
      <c r="B45" s="264"/>
      <c r="C45" s="264"/>
      <c r="D45" s="265"/>
      <c r="E45" s="266"/>
      <c r="F45" s="265"/>
      <c r="G45" s="266"/>
      <c r="H45" s="266"/>
      <c r="I45" s="266"/>
    </row>
    <row r="46" spans="1:11" s="96" customFormat="1" ht="15" customHeight="1" x14ac:dyDescent="0.2">
      <c r="A46" s="102"/>
      <c r="B46" s="582" t="s">
        <v>78</v>
      </c>
      <c r="C46" s="582"/>
      <c r="D46" s="582"/>
      <c r="E46" s="582"/>
      <c r="F46" s="582"/>
      <c r="G46" s="582"/>
      <c r="H46" s="582"/>
      <c r="I46" s="582"/>
      <c r="J46" s="582"/>
    </row>
    <row r="47" spans="1:11" s="96" customFormat="1" ht="28.5" customHeight="1" x14ac:dyDescent="0.35">
      <c r="A47" s="102"/>
      <c r="B47" s="244"/>
      <c r="C47" s="267"/>
      <c r="D47" s="268"/>
      <c r="E47" s="268"/>
      <c r="F47" s="102"/>
      <c r="G47" s="269"/>
      <c r="H47" s="270" t="str">
        <f>IF(H43=ESF!J38," ","ERROR")</f>
        <v xml:space="preserve"> </v>
      </c>
      <c r="I47" s="270" t="str">
        <f>IF(I43=ESF!I38," ","ERROR")</f>
        <v xml:space="preserve"> </v>
      </c>
      <c r="J47" s="268"/>
    </row>
    <row r="48" spans="1:11" s="91" customFormat="1" ht="50.1" customHeight="1" x14ac:dyDescent="0.2">
      <c r="B48" s="166"/>
      <c r="C48" s="440"/>
      <c r="D48" s="441"/>
      <c r="E48" s="163"/>
      <c r="F48" s="163"/>
      <c r="G48" s="165"/>
      <c r="H48" s="436"/>
      <c r="I48" s="204"/>
      <c r="J48" s="163"/>
      <c r="K48" s="163"/>
    </row>
    <row r="49" spans="2:11" s="91" customFormat="1" ht="14.1" customHeight="1" x14ac:dyDescent="0.2">
      <c r="B49" s="170"/>
      <c r="C49" s="435" t="s">
        <v>440</v>
      </c>
      <c r="D49" s="435"/>
      <c r="E49" s="163"/>
      <c r="F49" s="163"/>
      <c r="G49" s="534" t="s">
        <v>442</v>
      </c>
      <c r="H49" s="534"/>
      <c r="I49" s="235"/>
      <c r="J49" s="139"/>
      <c r="K49" s="163"/>
    </row>
    <row r="50" spans="2:11" s="91" customFormat="1" ht="14.1" customHeight="1" x14ac:dyDescent="0.2">
      <c r="B50" s="171"/>
      <c r="C50" s="431" t="s">
        <v>441</v>
      </c>
      <c r="D50" s="431"/>
      <c r="E50" s="172"/>
      <c r="F50" s="172"/>
      <c r="G50" s="529" t="s">
        <v>443</v>
      </c>
      <c r="H50" s="529"/>
      <c r="I50" s="235"/>
      <c r="J50" s="139"/>
      <c r="K50" s="163"/>
    </row>
  </sheetData>
  <sheetProtection selectLockedCells="1"/>
  <customSheetViews>
    <customSheetView guid="{2BFC04E4-446F-4A40-A01A-17DCDED4E58E}" showGridLines="0" fitToPage="1">
      <selection activeCell="G55" sqref="G55"/>
      <pageMargins left="1.299212598425197" right="0" top="0.94488188976377963" bottom="0.59055118110236227" header="0" footer="0"/>
      <printOptions verticalCentered="1"/>
      <pageSetup scale="74" orientation="landscape" r:id="rId1"/>
    </customSheetView>
    <customSheetView guid="{34D32569-C70B-4FDD-AF65-5379A2EF3AC8}" showGridLines="0" fitToPage="1">
      <pageMargins left="1.299212598425197" right="0" top="0.94488188976377963" bottom="0.59055118110236227" header="0" footer="0"/>
      <printOptions verticalCentered="1"/>
      <pageSetup scale="74" orientation="landscape" r:id="rId2"/>
    </customSheetView>
  </customSheetViews>
  <mergeCells count="41">
    <mergeCell ref="G49:H49"/>
    <mergeCell ref="G50:H50"/>
    <mergeCell ref="B43:D43"/>
    <mergeCell ref="B44:J44"/>
    <mergeCell ref="B46:J46"/>
    <mergeCell ref="B41:D41"/>
    <mergeCell ref="B27:D27"/>
    <mergeCell ref="B28:D28"/>
    <mergeCell ref="C29:D29"/>
    <mergeCell ref="C30:D30"/>
    <mergeCell ref="C31:D31"/>
    <mergeCell ref="B33:D33"/>
    <mergeCell ref="C34:D34"/>
    <mergeCell ref="C35:D35"/>
    <mergeCell ref="C36:D36"/>
    <mergeCell ref="C37:D37"/>
    <mergeCell ref="B39:D39"/>
    <mergeCell ref="B25:D25"/>
    <mergeCell ref="B12:D12"/>
    <mergeCell ref="B13:D13"/>
    <mergeCell ref="B14:D14"/>
    <mergeCell ref="C15:D15"/>
    <mergeCell ref="C16:D16"/>
    <mergeCell ref="C17:D17"/>
    <mergeCell ref="B19:D19"/>
    <mergeCell ref="C20:D20"/>
    <mergeCell ref="C21:D21"/>
    <mergeCell ref="C22:D22"/>
    <mergeCell ref="C23:D23"/>
    <mergeCell ref="B11:J11"/>
    <mergeCell ref="C1:H1"/>
    <mergeCell ref="C2:H2"/>
    <mergeCell ref="C3:H3"/>
    <mergeCell ref="C4:H4"/>
    <mergeCell ref="B5:C5"/>
    <mergeCell ref="D5:I5"/>
    <mergeCell ref="C6:I6"/>
    <mergeCell ref="B7:J7"/>
    <mergeCell ref="B8:J8"/>
    <mergeCell ref="B9:D9"/>
    <mergeCell ref="B10:J10"/>
  </mergeCells>
  <printOptions verticalCentered="1"/>
  <pageMargins left="1.299212598425197" right="0" top="0.94488188976377963" bottom="0.59055118110236227" header="0" footer="0"/>
  <pageSetup scale="76" orientation="landscape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6"/>
  <sheetViews>
    <sheetView showGridLines="0" topLeftCell="A4" workbookViewId="0">
      <selection activeCell="K33" sqref="K33"/>
    </sheetView>
  </sheetViews>
  <sheetFormatPr baseColWidth="10" defaultRowHeight="12" x14ac:dyDescent="0.2"/>
  <cols>
    <col min="1" max="1" width="3.7109375" style="271" customWidth="1"/>
    <col min="2" max="2" width="11.7109375" style="289" customWidth="1"/>
    <col min="3" max="3" width="57.42578125" style="289" customWidth="1"/>
    <col min="4" max="6" width="18.7109375" style="290" customWidth="1"/>
    <col min="7" max="7" width="15.85546875" style="290" customWidth="1"/>
    <col min="8" max="8" width="16.140625" style="290" customWidth="1"/>
    <col min="9" max="9" width="3.28515625" style="271" customWidth="1"/>
    <col min="10" max="16384" width="11.42578125" style="91"/>
  </cols>
  <sheetData>
    <row r="1" spans="1:9" s="124" customFormat="1" ht="14.1" customHeight="1" x14ac:dyDescent="0.2">
      <c r="B1" s="127"/>
      <c r="C1" s="535" t="s">
        <v>407</v>
      </c>
      <c r="D1" s="535"/>
      <c r="E1" s="535"/>
      <c r="F1" s="535"/>
      <c r="G1" s="535"/>
      <c r="H1" s="127"/>
      <c r="I1" s="127"/>
    </row>
    <row r="2" spans="1:9" ht="14.1" customHeight="1" x14ac:dyDescent="0.2">
      <c r="B2" s="127"/>
      <c r="C2" s="535" t="s">
        <v>405</v>
      </c>
      <c r="D2" s="535"/>
      <c r="E2" s="535"/>
      <c r="F2" s="535"/>
      <c r="G2" s="535"/>
      <c r="H2" s="127"/>
      <c r="I2" s="127"/>
    </row>
    <row r="3" spans="1:9" ht="14.1" customHeight="1" x14ac:dyDescent="0.2">
      <c r="B3" s="127"/>
      <c r="C3" s="535" t="s">
        <v>408</v>
      </c>
      <c r="D3" s="535"/>
      <c r="E3" s="535"/>
      <c r="F3" s="535"/>
      <c r="G3" s="535"/>
      <c r="H3" s="127"/>
      <c r="I3" s="127"/>
    </row>
    <row r="4" spans="1:9" ht="14.1" customHeight="1" x14ac:dyDescent="0.2">
      <c r="B4" s="127"/>
      <c r="C4" s="535" t="s">
        <v>132</v>
      </c>
      <c r="D4" s="535"/>
      <c r="E4" s="535"/>
      <c r="F4" s="535"/>
      <c r="G4" s="535"/>
      <c r="H4" s="127"/>
      <c r="I4" s="127"/>
    </row>
    <row r="5" spans="1:9" s="124" customFormat="1" ht="3" customHeight="1" x14ac:dyDescent="0.2">
      <c r="A5" s="129"/>
      <c r="B5" s="130"/>
      <c r="C5" s="584"/>
      <c r="D5" s="584"/>
      <c r="E5" s="584"/>
      <c r="F5" s="584"/>
      <c r="G5" s="584"/>
      <c r="H5" s="584"/>
      <c r="I5" s="584"/>
    </row>
    <row r="6" spans="1:9" ht="20.100000000000001" customHeight="1" x14ac:dyDescent="0.2">
      <c r="A6" s="129"/>
      <c r="B6" s="130" t="s">
        <v>4</v>
      </c>
      <c r="C6" s="523" t="s">
        <v>427</v>
      </c>
      <c r="D6" s="523"/>
      <c r="E6" s="523"/>
      <c r="F6" s="523"/>
      <c r="G6" s="523"/>
      <c r="H6" s="98"/>
      <c r="I6" s="98"/>
    </row>
    <row r="7" spans="1:9" ht="3" customHeight="1" x14ac:dyDescent="0.2">
      <c r="A7" s="129"/>
      <c r="B7" s="129"/>
      <c r="C7" s="129" t="s">
        <v>133</v>
      </c>
      <c r="D7" s="129"/>
      <c r="E7" s="129"/>
      <c r="F7" s="129"/>
      <c r="G7" s="129"/>
      <c r="H7" s="129"/>
      <c r="I7" s="129"/>
    </row>
    <row r="8" spans="1:9" s="124" customFormat="1" ht="3" customHeight="1" x14ac:dyDescent="0.2">
      <c r="A8" s="129"/>
      <c r="B8" s="129"/>
      <c r="C8" s="129"/>
      <c r="D8" s="129"/>
      <c r="E8" s="129"/>
      <c r="F8" s="129"/>
      <c r="G8" s="129"/>
      <c r="H8" s="129"/>
      <c r="I8" s="129"/>
    </row>
    <row r="9" spans="1:9" s="124" customFormat="1" ht="48" x14ac:dyDescent="0.2">
      <c r="A9" s="346"/>
      <c r="B9" s="521" t="s">
        <v>76</v>
      </c>
      <c r="C9" s="521"/>
      <c r="D9" s="347" t="s">
        <v>49</v>
      </c>
      <c r="E9" s="347" t="s">
        <v>134</v>
      </c>
      <c r="F9" s="347" t="s">
        <v>135</v>
      </c>
      <c r="G9" s="347" t="s">
        <v>136</v>
      </c>
      <c r="H9" s="347" t="s">
        <v>137</v>
      </c>
      <c r="I9" s="430"/>
    </row>
    <row r="10" spans="1:9" s="124" customFormat="1" ht="3" customHeight="1" x14ac:dyDescent="0.2">
      <c r="A10" s="272"/>
      <c r="B10" s="129"/>
      <c r="C10" s="129"/>
      <c r="D10" s="129"/>
      <c r="E10" s="129"/>
      <c r="F10" s="129"/>
      <c r="G10" s="129"/>
      <c r="H10" s="129"/>
      <c r="I10" s="273"/>
    </row>
    <row r="11" spans="1:9" s="124" customFormat="1" ht="3" customHeight="1" x14ac:dyDescent="0.2">
      <c r="A11" s="136"/>
      <c r="B11" s="274"/>
      <c r="C11" s="140"/>
      <c r="D11" s="139"/>
      <c r="E11" s="137"/>
      <c r="F11" s="138"/>
      <c r="G11" s="125"/>
      <c r="H11" s="274"/>
      <c r="I11" s="275"/>
    </row>
    <row r="12" spans="1:9" x14ac:dyDescent="0.2">
      <c r="A12" s="149"/>
      <c r="B12" s="526" t="s">
        <v>58</v>
      </c>
      <c r="C12" s="526"/>
      <c r="D12" s="276">
        <v>0</v>
      </c>
      <c r="E12" s="276">
        <v>0</v>
      </c>
      <c r="F12" s="276">
        <v>0</v>
      </c>
      <c r="G12" s="276">
        <v>0</v>
      </c>
      <c r="H12" s="277">
        <f>SUM(D12:G12)</f>
        <v>0</v>
      </c>
      <c r="I12" s="275"/>
    </row>
    <row r="13" spans="1:9" ht="9.9499999999999993" customHeight="1" x14ac:dyDescent="0.2">
      <c r="A13" s="149"/>
      <c r="B13" s="278"/>
      <c r="C13" s="139"/>
      <c r="D13" s="279"/>
      <c r="E13" s="279"/>
      <c r="F13" s="279"/>
      <c r="G13" s="279"/>
      <c r="H13" s="279"/>
      <c r="I13" s="275"/>
    </row>
    <row r="14" spans="1:9" x14ac:dyDescent="0.2">
      <c r="A14" s="149"/>
      <c r="B14" s="585" t="s">
        <v>138</v>
      </c>
      <c r="C14" s="585"/>
      <c r="D14" s="280">
        <f>SUM(D15:D17)</f>
        <v>0</v>
      </c>
      <c r="E14" s="280">
        <f>SUM(E15:E17)</f>
        <v>0</v>
      </c>
      <c r="F14" s="280">
        <f>SUM(F15:F17)</f>
        <v>0</v>
      </c>
      <c r="G14" s="280">
        <f>SUM(G15:G17)</f>
        <v>0</v>
      </c>
      <c r="H14" s="280">
        <f>SUM(D14:G14)</f>
        <v>0</v>
      </c>
      <c r="I14" s="275"/>
    </row>
    <row r="15" spans="1:9" x14ac:dyDescent="0.2">
      <c r="A15" s="136"/>
      <c r="B15" s="524" t="s">
        <v>139</v>
      </c>
      <c r="C15" s="524"/>
      <c r="D15" s="281">
        <v>0</v>
      </c>
      <c r="E15" s="281">
        <v>0</v>
      </c>
      <c r="F15" s="281">
        <v>0</v>
      </c>
      <c r="G15" s="281">
        <v>0</v>
      </c>
      <c r="H15" s="279">
        <f t="shared" ref="H15:H23" si="0">SUM(D15:G15)</f>
        <v>0</v>
      </c>
      <c r="I15" s="275"/>
    </row>
    <row r="16" spans="1:9" x14ac:dyDescent="0.2">
      <c r="A16" s="136"/>
      <c r="B16" s="524" t="s">
        <v>51</v>
      </c>
      <c r="C16" s="524"/>
      <c r="D16" s="281">
        <v>0</v>
      </c>
      <c r="E16" s="281">
        <v>0</v>
      </c>
      <c r="F16" s="281">
        <v>0</v>
      </c>
      <c r="G16" s="281">
        <v>0</v>
      </c>
      <c r="H16" s="279">
        <f t="shared" si="0"/>
        <v>0</v>
      </c>
      <c r="I16" s="275"/>
    </row>
    <row r="17" spans="1:11" x14ac:dyDescent="0.2">
      <c r="A17" s="136"/>
      <c r="B17" s="524" t="s">
        <v>140</v>
      </c>
      <c r="C17" s="524"/>
      <c r="D17" s="281">
        <v>0</v>
      </c>
      <c r="E17" s="281">
        <v>0</v>
      </c>
      <c r="F17" s="281">
        <v>0</v>
      </c>
      <c r="G17" s="281">
        <v>0</v>
      </c>
      <c r="H17" s="279">
        <f t="shared" si="0"/>
        <v>0</v>
      </c>
      <c r="I17" s="275"/>
    </row>
    <row r="18" spans="1:11" ht="9.9499999999999993" customHeight="1" x14ac:dyDescent="0.2">
      <c r="A18" s="149"/>
      <c r="B18" s="278"/>
      <c r="C18" s="139"/>
      <c r="D18" s="279"/>
      <c r="E18" s="279"/>
      <c r="F18" s="279"/>
      <c r="G18" s="279"/>
      <c r="H18" s="279"/>
      <c r="I18" s="275"/>
    </row>
    <row r="19" spans="1:11" x14ac:dyDescent="0.2">
      <c r="A19" s="149"/>
      <c r="B19" s="585" t="s">
        <v>141</v>
      </c>
      <c r="C19" s="585"/>
      <c r="D19" s="280">
        <f>SUM(D20:D23)</f>
        <v>0</v>
      </c>
      <c r="E19" s="280">
        <f>SUM(E20:E23)</f>
        <v>-373716</v>
      </c>
      <c r="F19" s="280">
        <f>SUM(F20:F23)</f>
        <v>32908812</v>
      </c>
      <c r="G19" s="280">
        <f>SUM(G20:G23)</f>
        <v>0</v>
      </c>
      <c r="H19" s="280">
        <f t="shared" si="0"/>
        <v>32535096</v>
      </c>
      <c r="I19" s="275"/>
    </row>
    <row r="20" spans="1:11" x14ac:dyDescent="0.2">
      <c r="A20" s="136"/>
      <c r="B20" s="524" t="s">
        <v>142</v>
      </c>
      <c r="C20" s="524"/>
      <c r="D20" s="281">
        <v>0</v>
      </c>
      <c r="E20" s="281">
        <v>0</v>
      </c>
      <c r="F20" s="281">
        <f>+ESF!J50</f>
        <v>32908812</v>
      </c>
      <c r="G20" s="281">
        <v>0</v>
      </c>
      <c r="H20" s="279">
        <f t="shared" si="0"/>
        <v>32908812</v>
      </c>
      <c r="I20" s="275"/>
    </row>
    <row r="21" spans="1:11" x14ac:dyDescent="0.2">
      <c r="A21" s="136"/>
      <c r="B21" s="524" t="s">
        <v>55</v>
      </c>
      <c r="C21" s="524"/>
      <c r="D21" s="281">
        <v>0</v>
      </c>
      <c r="E21" s="281">
        <f>+ESF!J51</f>
        <v>-373716</v>
      </c>
      <c r="F21" s="281">
        <v>0</v>
      </c>
      <c r="G21" s="281">
        <v>0</v>
      </c>
      <c r="H21" s="279">
        <f t="shared" si="0"/>
        <v>-373716</v>
      </c>
      <c r="I21" s="275"/>
    </row>
    <row r="22" spans="1:11" x14ac:dyDescent="0.2">
      <c r="A22" s="136"/>
      <c r="B22" s="524" t="s">
        <v>143</v>
      </c>
      <c r="C22" s="524"/>
      <c r="D22" s="281">
        <v>0</v>
      </c>
      <c r="E22" s="281">
        <v>0</v>
      </c>
      <c r="F22" s="281">
        <v>0</v>
      </c>
      <c r="G22" s="281">
        <f>+ESF!J52</f>
        <v>0</v>
      </c>
      <c r="H22" s="279">
        <f t="shared" si="0"/>
        <v>0</v>
      </c>
      <c r="I22" s="275"/>
    </row>
    <row r="23" spans="1:11" x14ac:dyDescent="0.2">
      <c r="A23" s="136"/>
      <c r="B23" s="524" t="s">
        <v>57</v>
      </c>
      <c r="C23" s="524"/>
      <c r="D23" s="281">
        <v>0</v>
      </c>
      <c r="E23" s="281">
        <v>0</v>
      </c>
      <c r="F23" s="281">
        <v>0</v>
      </c>
      <c r="G23" s="281">
        <v>0</v>
      </c>
      <c r="H23" s="279">
        <f t="shared" si="0"/>
        <v>0</v>
      </c>
      <c r="I23" s="275"/>
    </row>
    <row r="24" spans="1:11" ht="9.9499999999999993" customHeight="1" x14ac:dyDescent="0.2">
      <c r="A24" s="149"/>
      <c r="B24" s="278"/>
      <c r="C24" s="139"/>
      <c r="D24" s="279"/>
      <c r="E24" s="279"/>
      <c r="F24" s="279"/>
      <c r="G24" s="279"/>
      <c r="H24" s="279"/>
      <c r="I24" s="275"/>
    </row>
    <row r="25" spans="1:11" ht="18.75" thickBot="1" x14ac:dyDescent="0.3">
      <c r="A25" s="149"/>
      <c r="B25" s="587" t="s">
        <v>414</v>
      </c>
      <c r="C25" s="587"/>
      <c r="D25" s="282">
        <f>D12+D14+D19</f>
        <v>0</v>
      </c>
      <c r="E25" s="282">
        <f>E12+E14+E19</f>
        <v>-373716</v>
      </c>
      <c r="F25" s="282">
        <f>F12+F14+F19</f>
        <v>32908812</v>
      </c>
      <c r="G25" s="282">
        <f>G12+G14+G19</f>
        <v>0</v>
      </c>
      <c r="H25" s="282">
        <f>SUM(D25:G25)</f>
        <v>32535096</v>
      </c>
      <c r="I25" s="275"/>
      <c r="K25" s="283" t="str">
        <f>IF(H25=ESF!J61," ","ERROR")</f>
        <v xml:space="preserve"> </v>
      </c>
    </row>
    <row r="26" spans="1:11" x14ac:dyDescent="0.2">
      <c r="A26" s="136"/>
      <c r="B26" s="139"/>
      <c r="C26" s="138"/>
      <c r="D26" s="279"/>
      <c r="E26" s="279"/>
      <c r="F26" s="279"/>
      <c r="G26" s="279"/>
      <c r="H26" s="279"/>
      <c r="I26" s="275"/>
    </row>
    <row r="27" spans="1:11" x14ac:dyDescent="0.2">
      <c r="A27" s="149"/>
      <c r="B27" s="585" t="s">
        <v>409</v>
      </c>
      <c r="C27" s="585"/>
      <c r="D27" s="280">
        <f>SUM(D28:D30)</f>
        <v>6567626</v>
      </c>
      <c r="E27" s="280">
        <f>SUM(E28:E30)</f>
        <v>0</v>
      </c>
      <c r="F27" s="280">
        <f>SUM(F28:F30)</f>
        <v>0</v>
      </c>
      <c r="G27" s="280">
        <f>SUM(G28:G30)</f>
        <v>0</v>
      </c>
      <c r="H27" s="280">
        <f>SUM(D27:G27)</f>
        <v>6567626</v>
      </c>
      <c r="I27" s="275"/>
    </row>
    <row r="28" spans="1:11" x14ac:dyDescent="0.2">
      <c r="A28" s="136"/>
      <c r="B28" s="524" t="s">
        <v>50</v>
      </c>
      <c r="C28" s="524"/>
      <c r="D28" s="281">
        <v>0</v>
      </c>
      <c r="E28" s="281">
        <v>0</v>
      </c>
      <c r="F28" s="281">
        <v>0</v>
      </c>
      <c r="G28" s="281">
        <v>0</v>
      </c>
      <c r="H28" s="279">
        <f>SUM(D28:G28)</f>
        <v>0</v>
      </c>
      <c r="I28" s="275"/>
    </row>
    <row r="29" spans="1:11" x14ac:dyDescent="0.2">
      <c r="A29" s="136"/>
      <c r="B29" s="524" t="s">
        <v>51</v>
      </c>
      <c r="C29" s="524"/>
      <c r="D29" s="281">
        <v>6567626</v>
      </c>
      <c r="E29" s="281">
        <v>0</v>
      </c>
      <c r="F29" s="281">
        <v>0</v>
      </c>
      <c r="G29" s="281">
        <v>0</v>
      </c>
      <c r="H29" s="279">
        <f>SUM(D29:G29)</f>
        <v>6567626</v>
      </c>
      <c r="I29" s="275"/>
    </row>
    <row r="30" spans="1:11" x14ac:dyDescent="0.2">
      <c r="A30" s="136"/>
      <c r="B30" s="524" t="s">
        <v>140</v>
      </c>
      <c r="C30" s="524"/>
      <c r="D30" s="281">
        <v>0</v>
      </c>
      <c r="E30" s="281">
        <v>0</v>
      </c>
      <c r="F30" s="281">
        <v>0</v>
      </c>
      <c r="G30" s="281">
        <v>0</v>
      </c>
      <c r="H30" s="279">
        <f>SUM(D30:G30)</f>
        <v>0</v>
      </c>
      <c r="I30" s="275"/>
    </row>
    <row r="31" spans="1:11" ht="9.9499999999999993" customHeight="1" x14ac:dyDescent="0.2">
      <c r="A31" s="149"/>
      <c r="B31" s="278"/>
      <c r="C31" s="139"/>
      <c r="D31" s="279"/>
      <c r="E31" s="279"/>
      <c r="F31" s="279"/>
      <c r="G31" s="279"/>
      <c r="H31" s="279"/>
      <c r="I31" s="275"/>
    </row>
    <row r="32" spans="1:11" x14ac:dyDescent="0.2">
      <c r="A32" s="149" t="s">
        <v>133</v>
      </c>
      <c r="B32" s="585" t="s">
        <v>141</v>
      </c>
      <c r="C32" s="585"/>
      <c r="D32" s="280">
        <f>SUM(D33:D36)</f>
        <v>-2562</v>
      </c>
      <c r="E32" s="280">
        <f>SUM(E33:E36)</f>
        <v>32908812</v>
      </c>
      <c r="F32" s="280">
        <f>SUM(F33:F36)</f>
        <v>1393757</v>
      </c>
      <c r="G32" s="280">
        <f>SUM(G33:G36)</f>
        <v>-170768</v>
      </c>
      <c r="H32" s="280">
        <f>SUM(D32:G32)</f>
        <v>34129239</v>
      </c>
      <c r="I32" s="275"/>
    </row>
    <row r="33" spans="1:12" x14ac:dyDescent="0.2">
      <c r="A33" s="136"/>
      <c r="B33" s="524" t="s">
        <v>142</v>
      </c>
      <c r="C33" s="524"/>
      <c r="D33" s="281">
        <v>0</v>
      </c>
      <c r="E33" s="281">
        <v>0</v>
      </c>
      <c r="F33" s="281">
        <f>+ESF!I50</f>
        <v>1393757</v>
      </c>
      <c r="G33" s="281">
        <v>0</v>
      </c>
      <c r="H33" s="279">
        <f>SUM(D33:G33)</f>
        <v>1393757</v>
      </c>
      <c r="I33" s="275"/>
    </row>
    <row r="34" spans="1:12" x14ac:dyDescent="0.2">
      <c r="A34" s="136"/>
      <c r="B34" s="524" t="s">
        <v>55</v>
      </c>
      <c r="C34" s="524"/>
      <c r="D34" s="281">
        <v>0</v>
      </c>
      <c r="E34" s="281">
        <f>+ESF!I51-E21</f>
        <v>32908812</v>
      </c>
      <c r="F34" s="281">
        <v>0</v>
      </c>
      <c r="G34" s="281">
        <v>-170768</v>
      </c>
      <c r="H34" s="279">
        <f>SUM(D34:G34)</f>
        <v>32738044</v>
      </c>
      <c r="I34" s="275"/>
    </row>
    <row r="35" spans="1:12" x14ac:dyDescent="0.2">
      <c r="A35" s="136"/>
      <c r="B35" s="524" t="s">
        <v>143</v>
      </c>
      <c r="C35" s="524"/>
      <c r="D35" s="281">
        <v>0</v>
      </c>
      <c r="E35" s="281">
        <v>0</v>
      </c>
      <c r="F35" s="281">
        <v>0</v>
      </c>
      <c r="G35" s="281">
        <f>+ESF!I52-ESF!J52</f>
        <v>0</v>
      </c>
      <c r="H35" s="279">
        <f>SUM(D35:G35)</f>
        <v>0</v>
      </c>
      <c r="I35" s="275"/>
    </row>
    <row r="36" spans="1:12" x14ac:dyDescent="0.2">
      <c r="A36" s="136"/>
      <c r="B36" s="524" t="s">
        <v>57</v>
      </c>
      <c r="C36" s="524"/>
      <c r="D36" s="281">
        <v>-2562</v>
      </c>
      <c r="E36" s="281">
        <v>0</v>
      </c>
      <c r="F36" s="281">
        <v>0</v>
      </c>
      <c r="G36" s="281">
        <v>0</v>
      </c>
      <c r="H36" s="279">
        <f>SUM(D36:G36)</f>
        <v>-2562</v>
      </c>
      <c r="I36" s="275"/>
    </row>
    <row r="37" spans="1:12" ht="9.9499999999999993" customHeight="1" x14ac:dyDescent="0.2">
      <c r="A37" s="149"/>
      <c r="B37" s="278"/>
      <c r="C37" s="139"/>
      <c r="D37" s="279"/>
      <c r="E37" s="279"/>
      <c r="F37" s="279"/>
      <c r="G37" s="279"/>
      <c r="H37" s="279"/>
      <c r="I37" s="275"/>
    </row>
    <row r="38" spans="1:12" ht="18" x14ac:dyDescent="0.25">
      <c r="A38" s="284"/>
      <c r="B38" s="586" t="s">
        <v>410</v>
      </c>
      <c r="C38" s="586"/>
      <c r="D38" s="285">
        <f>D25+D27+D32</f>
        <v>6565064</v>
      </c>
      <c r="E38" s="285">
        <f>E25+E27+E32</f>
        <v>32535096</v>
      </c>
      <c r="F38" s="285">
        <f>F27+F32</f>
        <v>1393757</v>
      </c>
      <c r="G38" s="285">
        <f>G25+G27+G32</f>
        <v>-170768</v>
      </c>
      <c r="H38" s="285">
        <f>SUM(D38:G38)</f>
        <v>40323149</v>
      </c>
      <c r="I38" s="286"/>
      <c r="J38" s="429">
        <f>+H32+H27</f>
        <v>40696865</v>
      </c>
      <c r="K38" s="325" t="str">
        <f>IF(H38=ESF!I61," ","ERROR")</f>
        <v xml:space="preserve"> </v>
      </c>
    </row>
    <row r="39" spans="1:12" ht="6" customHeight="1" x14ac:dyDescent="0.2">
      <c r="A39" s="287"/>
      <c r="B39" s="287"/>
      <c r="C39" s="287"/>
      <c r="D39" s="287"/>
      <c r="E39" s="287"/>
      <c r="F39" s="287"/>
      <c r="G39" s="287"/>
      <c r="H39" s="287"/>
      <c r="I39" s="288"/>
    </row>
    <row r="40" spans="1:12" ht="6" customHeight="1" x14ac:dyDescent="0.2">
      <c r="D40" s="289"/>
      <c r="E40" s="289"/>
      <c r="I40" s="140"/>
    </row>
    <row r="41" spans="1:12" ht="15" customHeight="1" x14ac:dyDescent="0.2">
      <c r="A41" s="124"/>
      <c r="B41" s="531" t="s">
        <v>78</v>
      </c>
      <c r="C41" s="531"/>
      <c r="D41" s="531"/>
      <c r="E41" s="531"/>
      <c r="F41" s="531"/>
      <c r="G41" s="531"/>
      <c r="H41" s="531"/>
      <c r="I41" s="531"/>
      <c r="J41" s="141">
        <f>+J38-H38</f>
        <v>373716</v>
      </c>
    </row>
    <row r="42" spans="1:12" ht="9.75" customHeight="1" x14ac:dyDescent="0.2">
      <c r="A42" s="124"/>
      <c r="B42" s="138"/>
      <c r="C42" s="162"/>
      <c r="D42" s="163"/>
      <c r="E42" s="163"/>
      <c r="F42" s="124"/>
      <c r="G42" s="164"/>
      <c r="H42" s="162"/>
      <c r="I42" s="163"/>
      <c r="J42" s="163"/>
    </row>
    <row r="43" spans="1:12" ht="50.1" customHeight="1" x14ac:dyDescent="0.2">
      <c r="A43" s="91"/>
      <c r="B43" s="138"/>
      <c r="C43" s="201"/>
      <c r="D43" s="202"/>
      <c r="E43" s="163"/>
      <c r="F43" s="165"/>
      <c r="G43" s="436"/>
      <c r="H43" s="437"/>
      <c r="I43" s="168"/>
      <c r="K43" s="163"/>
      <c r="L43" s="429"/>
    </row>
    <row r="44" spans="1:12" ht="14.1" customHeight="1" x14ac:dyDescent="0.2">
      <c r="A44" s="91"/>
      <c r="B44" s="170"/>
      <c r="C44" s="432" t="s">
        <v>440</v>
      </c>
      <c r="D44" s="435"/>
      <c r="E44" s="163"/>
      <c r="F44" s="163"/>
      <c r="G44" s="435" t="s">
        <v>442</v>
      </c>
      <c r="H44" s="139"/>
      <c r="I44" s="139"/>
      <c r="K44" s="163"/>
    </row>
    <row r="45" spans="1:12" ht="14.1" customHeight="1" x14ac:dyDescent="0.2">
      <c r="A45" s="91"/>
      <c r="B45" s="171"/>
      <c r="C45" s="431" t="s">
        <v>441</v>
      </c>
      <c r="D45" s="431"/>
      <c r="E45" s="172"/>
      <c r="F45" s="529" t="s">
        <v>443</v>
      </c>
      <c r="G45" s="529"/>
      <c r="H45" s="529"/>
      <c r="I45" s="529"/>
      <c r="K45" s="163"/>
      <c r="L45" s="429"/>
    </row>
    <row r="46" spans="1:12" x14ac:dyDescent="0.2">
      <c r="H46" s="271"/>
      <c r="I46" s="91"/>
    </row>
  </sheetData>
  <sheetProtection formatCells="0" selectLockedCells="1"/>
  <customSheetViews>
    <customSheetView guid="{2BFC04E4-446F-4A40-A01A-17DCDED4E58E}" showGridLines="0" fitToPage="1" topLeftCell="C1">
      <selection activeCell="K43" sqref="K43"/>
      <pageMargins left="1.2598425196850394" right="1.4173228346456694" top="0.94488188976377963" bottom="0.59055118110236227" header="0" footer="0"/>
      <printOptions verticalCentered="1"/>
      <pageSetup scale="64" orientation="landscape" r:id="rId1"/>
    </customSheetView>
    <customSheetView guid="{34D32569-C70B-4FDD-AF65-5379A2EF3AC8}" showGridLines="0" fitToPage="1">
      <selection activeCell="I9" sqref="I9"/>
      <pageMargins left="1.2598425196850394" right="1.4173228346456694" top="0.94488188976377963" bottom="0.59055118110236227" header="0" footer="0"/>
      <printOptions verticalCentered="1"/>
      <pageSetup scale="64" orientation="landscape" r:id="rId2"/>
    </customSheetView>
  </customSheetViews>
  <mergeCells count="30">
    <mergeCell ref="F45:I45"/>
    <mergeCell ref="B38:C38"/>
    <mergeCell ref="B41:I41"/>
    <mergeCell ref="B36:C36"/>
    <mergeCell ref="B22:C22"/>
    <mergeCell ref="B23:C23"/>
    <mergeCell ref="B25:C25"/>
    <mergeCell ref="B27:C27"/>
    <mergeCell ref="B28:C28"/>
    <mergeCell ref="B29:C29"/>
    <mergeCell ref="B30:C30"/>
    <mergeCell ref="B32:C32"/>
    <mergeCell ref="B33:C33"/>
    <mergeCell ref="B34:C34"/>
    <mergeCell ref="B35:C35"/>
    <mergeCell ref="C3:G3"/>
    <mergeCell ref="C1:G1"/>
    <mergeCell ref="C2:G2"/>
    <mergeCell ref="B21:C21"/>
    <mergeCell ref="C4:G4"/>
    <mergeCell ref="C5:I5"/>
    <mergeCell ref="C6:G6"/>
    <mergeCell ref="B9:C9"/>
    <mergeCell ref="B12:C12"/>
    <mergeCell ref="B14:C14"/>
    <mergeCell ref="B15:C15"/>
    <mergeCell ref="B16:C16"/>
    <mergeCell ref="B17:C17"/>
    <mergeCell ref="B19:C19"/>
    <mergeCell ref="B20:C20"/>
  </mergeCells>
  <printOptions verticalCentered="1"/>
  <pageMargins left="1.2598425196850394" right="1.4173228346456694" top="0.94488188976377963" bottom="0.59055118110236227" header="0" footer="0"/>
  <pageSetup scale="64" orientation="landscape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3"/>
  <sheetViews>
    <sheetView showGridLines="0" showWhiteSpace="0" topLeftCell="A16" zoomScaleNormal="100" workbookViewId="0">
      <selection activeCell="P47" sqref="P47"/>
    </sheetView>
  </sheetViews>
  <sheetFormatPr baseColWidth="10" defaultRowHeight="12" x14ac:dyDescent="0.2"/>
  <cols>
    <col min="1" max="1" width="1.28515625" style="174" customWidth="1"/>
    <col min="2" max="3" width="3.7109375" style="174" customWidth="1"/>
    <col min="4" max="4" width="23.85546875" style="174" customWidth="1"/>
    <col min="5" max="5" width="21.42578125" style="174" customWidth="1"/>
    <col min="6" max="6" width="17.28515625" style="174" customWidth="1"/>
    <col min="7" max="8" width="18.7109375" style="125" customWidth="1"/>
    <col min="9" max="9" width="7.7109375" style="174" customWidth="1"/>
    <col min="10" max="11" width="3.7109375" style="91" customWidth="1"/>
    <col min="12" max="16" width="18.7109375" style="91" customWidth="1"/>
    <col min="17" max="17" width="1.85546875" style="91" customWidth="1"/>
    <col min="18" max="16384" width="11.42578125" style="91"/>
  </cols>
  <sheetData>
    <row r="1" spans="1:19" s="124" customFormat="1" ht="16.5" customHeight="1" x14ac:dyDescent="0.2">
      <c r="B1" s="175"/>
      <c r="C1" s="175"/>
      <c r="D1" s="175"/>
      <c r="E1" s="522" t="s">
        <v>407</v>
      </c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175"/>
      <c r="Q1" s="175"/>
    </row>
    <row r="2" spans="1:19" ht="15" customHeight="1" x14ac:dyDescent="0.2">
      <c r="B2" s="175"/>
      <c r="C2" s="175"/>
      <c r="D2" s="175"/>
      <c r="E2" s="522" t="s">
        <v>173</v>
      </c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175"/>
      <c r="Q2" s="175"/>
    </row>
    <row r="3" spans="1:19" ht="15" customHeight="1" x14ac:dyDescent="0.2">
      <c r="B3" s="175"/>
      <c r="C3" s="175"/>
      <c r="D3" s="175"/>
      <c r="E3" s="522" t="s">
        <v>412</v>
      </c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175"/>
      <c r="Q3" s="175"/>
    </row>
    <row r="4" spans="1:19" ht="16.5" customHeight="1" x14ac:dyDescent="0.2">
      <c r="B4" s="175"/>
      <c r="C4" s="175"/>
      <c r="D4" s="175"/>
      <c r="E4" s="522" t="s">
        <v>1</v>
      </c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75"/>
      <c r="Q4" s="175"/>
    </row>
    <row r="5" spans="1:19" ht="3" customHeight="1" x14ac:dyDescent="0.2">
      <c r="C5" s="179"/>
      <c r="D5" s="291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5"/>
      <c r="P5" s="124"/>
      <c r="Q5" s="124"/>
    </row>
    <row r="6" spans="1:19" ht="19.5" customHeight="1" x14ac:dyDescent="0.2">
      <c r="A6" s="129"/>
      <c r="B6" s="535" t="s">
        <v>4</v>
      </c>
      <c r="C6" s="535"/>
      <c r="D6" s="535"/>
      <c r="E6" s="523" t="s">
        <v>427</v>
      </c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98"/>
      <c r="Q6" s="124"/>
    </row>
    <row r="7" spans="1:19" s="124" customFormat="1" ht="5.0999999999999996" customHeight="1" x14ac:dyDescent="0.2">
      <c r="A7" s="174"/>
      <c r="B7" s="179"/>
      <c r="C7" s="179"/>
      <c r="D7" s="291"/>
      <c r="E7" s="179"/>
      <c r="F7" s="179"/>
      <c r="G7" s="292"/>
      <c r="H7" s="292"/>
      <c r="I7" s="291"/>
    </row>
    <row r="8" spans="1:19" s="124" customFormat="1" ht="3" customHeight="1" x14ac:dyDescent="0.2">
      <c r="A8" s="174"/>
      <c r="B8" s="174"/>
      <c r="C8" s="293"/>
      <c r="D8" s="291"/>
      <c r="E8" s="293"/>
      <c r="F8" s="293"/>
      <c r="G8" s="294"/>
      <c r="H8" s="294"/>
      <c r="I8" s="291"/>
    </row>
    <row r="9" spans="1:19" s="124" customFormat="1" ht="31.5" customHeight="1" x14ac:dyDescent="0.2">
      <c r="A9" s="382"/>
      <c r="B9" s="588" t="s">
        <v>76</v>
      </c>
      <c r="C9" s="588"/>
      <c r="D9" s="588"/>
      <c r="E9" s="588"/>
      <c r="F9" s="329"/>
      <c r="G9" s="328">
        <v>2016</v>
      </c>
      <c r="H9" s="328">
        <v>2015</v>
      </c>
      <c r="I9" s="348"/>
      <c r="J9" s="588" t="s">
        <v>76</v>
      </c>
      <c r="K9" s="588"/>
      <c r="L9" s="588"/>
      <c r="M9" s="588"/>
      <c r="N9" s="329"/>
      <c r="O9" s="328">
        <v>2016</v>
      </c>
      <c r="P9" s="328">
        <v>2015</v>
      </c>
      <c r="Q9" s="349"/>
    </row>
    <row r="10" spans="1:19" s="124" customFormat="1" ht="3" customHeight="1" x14ac:dyDescent="0.2">
      <c r="A10" s="184"/>
      <c r="B10" s="174"/>
      <c r="C10" s="174"/>
      <c r="D10" s="185"/>
      <c r="E10" s="185"/>
      <c r="F10" s="185"/>
      <c r="G10" s="295"/>
      <c r="H10" s="295"/>
      <c r="I10" s="174"/>
      <c r="Q10" s="135"/>
    </row>
    <row r="11" spans="1:19" s="124" customFormat="1" x14ac:dyDescent="0.2">
      <c r="A11" s="136"/>
      <c r="B11" s="125"/>
      <c r="C11" s="187"/>
      <c r="D11" s="187"/>
      <c r="E11" s="187"/>
      <c r="F11" s="187"/>
      <c r="G11" s="295"/>
      <c r="H11" s="295"/>
      <c r="I11" s="125"/>
      <c r="Q11" s="135"/>
    </row>
    <row r="12" spans="1:19" ht="17.25" customHeight="1" x14ac:dyDescent="0.2">
      <c r="A12" s="136"/>
      <c r="B12" s="589" t="s">
        <v>174</v>
      </c>
      <c r="C12" s="589"/>
      <c r="D12" s="589"/>
      <c r="E12" s="589"/>
      <c r="F12" s="589"/>
      <c r="G12" s="295"/>
      <c r="H12" s="295"/>
      <c r="I12" s="125"/>
      <c r="J12" s="589" t="s">
        <v>175</v>
      </c>
      <c r="K12" s="589"/>
      <c r="L12" s="589"/>
      <c r="M12" s="589"/>
      <c r="N12" s="589"/>
      <c r="O12" s="296"/>
      <c r="P12" s="296"/>
      <c r="Q12" s="135"/>
    </row>
    <row r="13" spans="1:19" ht="17.25" customHeight="1" x14ac:dyDescent="0.2">
      <c r="A13" s="136"/>
      <c r="B13" s="125"/>
      <c r="C13" s="187"/>
      <c r="D13" s="125"/>
      <c r="E13" s="187"/>
      <c r="F13" s="187"/>
      <c r="G13" s="295"/>
      <c r="H13" s="295"/>
      <c r="I13" s="125"/>
      <c r="J13" s="125"/>
      <c r="K13" s="187"/>
      <c r="L13" s="187"/>
      <c r="M13" s="187"/>
      <c r="N13" s="187"/>
      <c r="O13" s="296"/>
      <c r="P13" s="296"/>
      <c r="Q13" s="135"/>
    </row>
    <row r="14" spans="1:19" ht="17.25" customHeight="1" x14ac:dyDescent="0.2">
      <c r="A14" s="136"/>
      <c r="B14" s="125"/>
      <c r="C14" s="589" t="s">
        <v>67</v>
      </c>
      <c r="D14" s="589"/>
      <c r="E14" s="589"/>
      <c r="F14" s="589"/>
      <c r="G14" s="297">
        <f>SUM(G15:G25)</f>
        <v>33958430</v>
      </c>
      <c r="H14" s="297">
        <f>SUM(H15:H25)</f>
        <v>45269070</v>
      </c>
      <c r="I14" s="125"/>
      <c r="J14" s="125"/>
      <c r="K14" s="589" t="s">
        <v>67</v>
      </c>
      <c r="L14" s="589"/>
      <c r="M14" s="589"/>
      <c r="N14" s="589"/>
      <c r="O14" s="297">
        <f>SUM(O15:O17)</f>
        <v>0</v>
      </c>
      <c r="P14" s="297">
        <f>SUM(P15:P17)</f>
        <v>0</v>
      </c>
      <c r="Q14" s="135"/>
      <c r="S14" s="429"/>
    </row>
    <row r="15" spans="1:19" ht="15" customHeight="1" x14ac:dyDescent="0.2">
      <c r="A15" s="136"/>
      <c r="B15" s="125"/>
      <c r="C15" s="187"/>
      <c r="D15" s="590" t="s">
        <v>85</v>
      </c>
      <c r="E15" s="590"/>
      <c r="F15" s="590"/>
      <c r="G15" s="298">
        <f>+EA!D13</f>
        <v>0</v>
      </c>
      <c r="H15" s="298">
        <f>+EA!E13</f>
        <v>0</v>
      </c>
      <c r="I15" s="125"/>
      <c r="J15" s="125"/>
      <c r="K15" s="124"/>
      <c r="L15" s="591" t="s">
        <v>33</v>
      </c>
      <c r="M15" s="591"/>
      <c r="N15" s="591"/>
      <c r="O15" s="298">
        <f>+ECSF!D28</f>
        <v>0</v>
      </c>
      <c r="P15" s="298">
        <v>0</v>
      </c>
      <c r="Q15" s="135"/>
    </row>
    <row r="16" spans="1:19" ht="15" customHeight="1" x14ac:dyDescent="0.2">
      <c r="A16" s="136"/>
      <c r="B16" s="125"/>
      <c r="C16" s="187"/>
      <c r="D16" s="590" t="s">
        <v>198</v>
      </c>
      <c r="E16" s="590"/>
      <c r="F16" s="590"/>
      <c r="G16" s="298">
        <f>+EA!D14</f>
        <v>0</v>
      </c>
      <c r="H16" s="298">
        <f>+EA!E14</f>
        <v>0</v>
      </c>
      <c r="I16" s="125"/>
      <c r="J16" s="125"/>
      <c r="K16" s="124"/>
      <c r="L16" s="591" t="s">
        <v>35</v>
      </c>
      <c r="M16" s="591"/>
      <c r="N16" s="591"/>
      <c r="O16" s="298">
        <f>+ECSF!D29+ECSF!D30+ECSF!D31+ECSF!D32+ECSF!D33</f>
        <v>0</v>
      </c>
      <c r="P16" s="298">
        <v>0</v>
      </c>
      <c r="Q16" s="135"/>
    </row>
    <row r="17" spans="1:19" ht="15" customHeight="1" x14ac:dyDescent="0.2">
      <c r="A17" s="136"/>
      <c r="B17" s="125"/>
      <c r="C17" s="299"/>
      <c r="D17" s="590" t="s">
        <v>176</v>
      </c>
      <c r="E17" s="590"/>
      <c r="F17" s="590"/>
      <c r="G17" s="298">
        <f>+EA!D15</f>
        <v>0</v>
      </c>
      <c r="H17" s="298">
        <f>+EA!E15</f>
        <v>0</v>
      </c>
      <c r="I17" s="125"/>
      <c r="J17" s="125"/>
      <c r="K17" s="295"/>
      <c r="L17" s="591" t="s">
        <v>202</v>
      </c>
      <c r="M17" s="591"/>
      <c r="N17" s="591"/>
      <c r="O17" s="298">
        <v>0</v>
      </c>
      <c r="P17" s="298">
        <v>0</v>
      </c>
      <c r="Q17" s="135"/>
    </row>
    <row r="18" spans="1:19" ht="15" customHeight="1" x14ac:dyDescent="0.2">
      <c r="A18" s="136"/>
      <c r="B18" s="125"/>
      <c r="C18" s="299"/>
      <c r="D18" s="590" t="s">
        <v>91</v>
      </c>
      <c r="E18" s="590"/>
      <c r="F18" s="590"/>
      <c r="G18" s="298">
        <f>+EA!D16</f>
        <v>2192604</v>
      </c>
      <c r="H18" s="298">
        <f>+EA!E16</f>
        <v>1341183</v>
      </c>
      <c r="I18" s="125"/>
      <c r="J18" s="125"/>
      <c r="K18" s="295"/>
      <c r="Q18" s="135"/>
    </row>
    <row r="19" spans="1:19" ht="15" customHeight="1" x14ac:dyDescent="0.2">
      <c r="A19" s="136"/>
      <c r="B19" s="125"/>
      <c r="C19" s="299"/>
      <c r="D19" s="590" t="s">
        <v>92</v>
      </c>
      <c r="E19" s="590"/>
      <c r="F19" s="590"/>
      <c r="G19" s="298">
        <f>+EA!D17</f>
        <v>299727</v>
      </c>
      <c r="H19" s="298">
        <f>+EA!E17</f>
        <v>125132</v>
      </c>
      <c r="I19" s="125"/>
      <c r="J19" s="125"/>
      <c r="K19" s="300" t="s">
        <v>68</v>
      </c>
      <c r="L19" s="300"/>
      <c r="M19" s="300"/>
      <c r="N19" s="300"/>
      <c r="O19" s="297">
        <f>SUM(O20:O22)</f>
        <v>12860060</v>
      </c>
      <c r="P19" s="297">
        <f>SUM(P20:P22)</f>
        <v>0</v>
      </c>
      <c r="Q19" s="135"/>
    </row>
    <row r="20" spans="1:19" ht="15" customHeight="1" x14ac:dyDescent="0.2">
      <c r="A20" s="136"/>
      <c r="B20" s="125"/>
      <c r="C20" s="299"/>
      <c r="D20" s="590" t="s">
        <v>93</v>
      </c>
      <c r="E20" s="590"/>
      <c r="F20" s="590"/>
      <c r="G20" s="298">
        <f>+EA!D18</f>
        <v>0</v>
      </c>
      <c r="H20" s="298">
        <f>+EA!E18</f>
        <v>0</v>
      </c>
      <c r="I20" s="125"/>
      <c r="J20" s="125"/>
      <c r="K20" s="295"/>
      <c r="L20" s="299" t="s">
        <v>33</v>
      </c>
      <c r="M20" s="299"/>
      <c r="N20" s="299"/>
      <c r="O20" s="298">
        <f>+ECSF!E28</f>
        <v>3482516</v>
      </c>
      <c r="P20" s="298">
        <v>0</v>
      </c>
      <c r="Q20" s="135"/>
    </row>
    <row r="21" spans="1:19" ht="15" customHeight="1" x14ac:dyDescent="0.2">
      <c r="A21" s="136"/>
      <c r="B21" s="125"/>
      <c r="C21" s="299"/>
      <c r="D21" s="590" t="s">
        <v>95</v>
      </c>
      <c r="E21" s="590"/>
      <c r="F21" s="590"/>
      <c r="G21" s="298">
        <f>+EA!D19</f>
        <v>0</v>
      </c>
      <c r="H21" s="298">
        <f>+EA!E19</f>
        <v>0</v>
      </c>
      <c r="I21" s="125"/>
      <c r="J21" s="125"/>
      <c r="K21" s="295"/>
      <c r="L21" s="591" t="s">
        <v>35</v>
      </c>
      <c r="M21" s="591"/>
      <c r="N21" s="591"/>
      <c r="O21" s="298">
        <f>+ECSF!E29+ECSF!E30+ECSF!E31+ECSF!E32+ECSF!E33</f>
        <v>9377544</v>
      </c>
      <c r="P21" s="298">
        <v>0</v>
      </c>
      <c r="Q21" s="135"/>
    </row>
    <row r="22" spans="1:19" ht="28.5" customHeight="1" x14ac:dyDescent="0.2">
      <c r="A22" s="136"/>
      <c r="B22" s="125"/>
      <c r="C22" s="299"/>
      <c r="D22" s="590" t="s">
        <v>97</v>
      </c>
      <c r="E22" s="590"/>
      <c r="F22" s="590"/>
      <c r="G22" s="298">
        <f>+EA!D20</f>
        <v>0</v>
      </c>
      <c r="H22" s="298">
        <f>+EA!E20</f>
        <v>0</v>
      </c>
      <c r="I22" s="125"/>
      <c r="J22" s="125"/>
      <c r="K22" s="124"/>
      <c r="L22" s="591" t="s">
        <v>203</v>
      </c>
      <c r="M22" s="591"/>
      <c r="N22" s="591"/>
      <c r="O22" s="298">
        <f>+EA!I49</f>
        <v>0</v>
      </c>
      <c r="P22" s="298">
        <v>0</v>
      </c>
      <c r="Q22" s="135"/>
    </row>
    <row r="23" spans="1:19" ht="15" customHeight="1" x14ac:dyDescent="0.2">
      <c r="A23" s="136"/>
      <c r="B23" s="125"/>
      <c r="C23" s="299"/>
      <c r="D23" s="590" t="s">
        <v>102</v>
      </c>
      <c r="E23" s="590"/>
      <c r="F23" s="590"/>
      <c r="G23" s="298">
        <f>+EA!D23</f>
        <v>1547799</v>
      </c>
      <c r="H23" s="298">
        <f>+EA!E23</f>
        <v>30842248</v>
      </c>
      <c r="I23" s="125"/>
      <c r="J23" s="125"/>
      <c r="K23" s="589" t="s">
        <v>177</v>
      </c>
      <c r="L23" s="589"/>
      <c r="M23" s="589"/>
      <c r="N23" s="589"/>
      <c r="O23" s="297">
        <f>O14-O19</f>
        <v>-12860060</v>
      </c>
      <c r="P23" s="297">
        <f>P14-P19</f>
        <v>0</v>
      </c>
      <c r="Q23" s="135"/>
    </row>
    <row r="24" spans="1:19" ht="15" customHeight="1" x14ac:dyDescent="0.2">
      <c r="A24" s="136"/>
      <c r="B24" s="125"/>
      <c r="C24" s="299"/>
      <c r="D24" s="590" t="s">
        <v>199</v>
      </c>
      <c r="E24" s="590"/>
      <c r="F24" s="590"/>
      <c r="G24" s="298">
        <f>+EA!D24</f>
        <v>13339197</v>
      </c>
      <c r="H24" s="298">
        <f>+EA!E24</f>
        <v>12960507</v>
      </c>
      <c r="I24" s="125"/>
      <c r="J24" s="125"/>
      <c r="Q24" s="135"/>
    </row>
    <row r="25" spans="1:19" ht="15" customHeight="1" x14ac:dyDescent="0.2">
      <c r="A25" s="136"/>
      <c r="B25" s="125"/>
      <c r="C25" s="299"/>
      <c r="D25" s="590" t="s">
        <v>200</v>
      </c>
      <c r="E25" s="590"/>
      <c r="F25" s="217"/>
      <c r="G25" s="298">
        <f>+EA!D26+ECSF!D17+ECSF!D18+ECSF!D19+ECSF!D20+ECSF!D21+ECSF!D22+ECSF!D26+ECSF!D27+ECSF!D33+ECSF!D34+ECSF!I16+ECSF!I19+ECSF!I20+ECSF!I21+ECSF!I22+ECSF!I23+ECSF!I27+ECSF!I28+ECSF!I30+ECSF!I31+ECSF!I32+ECSF!I38+ECSF!I39+ECSF!I40+ECSF!I45+ECSF!I46+ECSF!I47+ECSF!I48+ECSF!I52+ECSF!I53+ECSF!I17</f>
        <v>16579103</v>
      </c>
      <c r="H25" s="298">
        <v>0</v>
      </c>
      <c r="I25" s="125"/>
      <c r="J25" s="124"/>
      <c r="Q25" s="135"/>
    </row>
    <row r="26" spans="1:19" ht="15" customHeight="1" x14ac:dyDescent="0.2">
      <c r="A26" s="136"/>
      <c r="B26" s="125"/>
      <c r="C26" s="187"/>
      <c r="D26" s="125"/>
      <c r="E26" s="187"/>
      <c r="F26" s="187"/>
      <c r="G26" s="295"/>
      <c r="H26" s="295"/>
      <c r="I26" s="125"/>
      <c r="J26" s="589" t="s">
        <v>178</v>
      </c>
      <c r="K26" s="589"/>
      <c r="L26" s="589"/>
      <c r="M26" s="589"/>
      <c r="N26" s="589"/>
      <c r="O26" s="124"/>
      <c r="P26" s="124"/>
      <c r="Q26" s="135"/>
    </row>
    <row r="27" spans="1:19" ht="15" customHeight="1" x14ac:dyDescent="0.2">
      <c r="A27" s="136"/>
      <c r="B27" s="125"/>
      <c r="C27" s="589" t="s">
        <v>68</v>
      </c>
      <c r="D27" s="589"/>
      <c r="E27" s="589"/>
      <c r="F27" s="589"/>
      <c r="G27" s="297">
        <f>SUM(G28:G46)</f>
        <v>36629399</v>
      </c>
      <c r="H27" s="297">
        <f>SUM(H28:H46)</f>
        <v>12464314</v>
      </c>
      <c r="I27" s="125"/>
      <c r="J27" s="125"/>
      <c r="K27" s="187"/>
      <c r="L27" s="125"/>
      <c r="M27" s="217"/>
      <c r="N27" s="217"/>
      <c r="O27" s="296"/>
      <c r="P27" s="296"/>
      <c r="Q27" s="135"/>
    </row>
    <row r="28" spans="1:19" ht="15" customHeight="1" x14ac:dyDescent="0.2">
      <c r="A28" s="136"/>
      <c r="B28" s="125"/>
      <c r="C28" s="300"/>
      <c r="D28" s="590" t="s">
        <v>179</v>
      </c>
      <c r="E28" s="590"/>
      <c r="F28" s="590"/>
      <c r="G28" s="298">
        <f>+EA!I13</f>
        <v>11353154</v>
      </c>
      <c r="H28" s="298">
        <f>+EA!J13</f>
        <v>7982446</v>
      </c>
      <c r="I28" s="125"/>
      <c r="J28" s="125"/>
      <c r="K28" s="300" t="s">
        <v>67</v>
      </c>
      <c r="L28" s="300"/>
      <c r="M28" s="300"/>
      <c r="N28" s="300"/>
      <c r="O28" s="297">
        <f>O29+O32</f>
        <v>0</v>
      </c>
      <c r="P28" s="297">
        <f>P29+P32</f>
        <v>0</v>
      </c>
      <c r="Q28" s="135"/>
    </row>
    <row r="29" spans="1:19" ht="15" customHeight="1" x14ac:dyDescent="0.2">
      <c r="A29" s="136"/>
      <c r="B29" s="125"/>
      <c r="C29" s="300"/>
      <c r="D29" s="590" t="s">
        <v>88</v>
      </c>
      <c r="E29" s="590"/>
      <c r="F29" s="590"/>
      <c r="G29" s="298">
        <f>+EA!I14</f>
        <v>956349</v>
      </c>
      <c r="H29" s="298">
        <f>+EA!J14</f>
        <v>1369187</v>
      </c>
      <c r="I29" s="125"/>
      <c r="J29" s="124"/>
      <c r="K29" s="124"/>
      <c r="L29" s="299" t="s">
        <v>180</v>
      </c>
      <c r="M29" s="299"/>
      <c r="N29" s="299"/>
      <c r="O29" s="298">
        <f>SUM(O30:O31)</f>
        <v>0</v>
      </c>
      <c r="P29" s="298">
        <f>SUM(P30:P31)</f>
        <v>0</v>
      </c>
      <c r="Q29" s="135"/>
      <c r="S29" s="429"/>
    </row>
    <row r="30" spans="1:19" ht="15" customHeight="1" x14ac:dyDescent="0.2">
      <c r="A30" s="136"/>
      <c r="B30" s="125"/>
      <c r="C30" s="300"/>
      <c r="D30" s="590" t="s">
        <v>90</v>
      </c>
      <c r="E30" s="590"/>
      <c r="F30" s="590"/>
      <c r="G30" s="298">
        <f>+EA!I15</f>
        <v>3692496</v>
      </c>
      <c r="H30" s="298">
        <f>+EA!J15</f>
        <v>3023021</v>
      </c>
      <c r="I30" s="125"/>
      <c r="J30" s="125"/>
      <c r="K30" s="300"/>
      <c r="L30" s="299" t="s">
        <v>181</v>
      </c>
      <c r="M30" s="299"/>
      <c r="N30" s="299"/>
      <c r="O30" s="298">
        <v>0</v>
      </c>
      <c r="P30" s="298">
        <v>0</v>
      </c>
      <c r="Q30" s="135"/>
    </row>
    <row r="31" spans="1:19" ht="15" customHeight="1" x14ac:dyDescent="0.2">
      <c r="A31" s="136"/>
      <c r="B31" s="125"/>
      <c r="C31" s="187"/>
      <c r="D31" s="125"/>
      <c r="E31" s="187"/>
      <c r="F31" s="187"/>
      <c r="G31" s="295"/>
      <c r="H31" s="295"/>
      <c r="I31" s="125"/>
      <c r="J31" s="125"/>
      <c r="K31" s="300"/>
      <c r="L31" s="299" t="s">
        <v>183</v>
      </c>
      <c r="M31" s="299"/>
      <c r="N31" s="299"/>
      <c r="O31" s="298">
        <v>0</v>
      </c>
      <c r="P31" s="298">
        <v>0</v>
      </c>
      <c r="Q31" s="135"/>
    </row>
    <row r="32" spans="1:19" ht="15" customHeight="1" x14ac:dyDescent="0.2">
      <c r="A32" s="136"/>
      <c r="B32" s="125"/>
      <c r="C32" s="300"/>
      <c r="D32" s="590" t="s">
        <v>94</v>
      </c>
      <c r="E32" s="590"/>
      <c r="F32" s="590"/>
      <c r="G32" s="298">
        <f>+EA!I18</f>
        <v>0</v>
      </c>
      <c r="H32" s="298">
        <f>+EA!J18</f>
        <v>0</v>
      </c>
      <c r="I32" s="125"/>
      <c r="J32" s="125"/>
      <c r="K32" s="300"/>
      <c r="L32" s="591" t="s">
        <v>402</v>
      </c>
      <c r="M32" s="591"/>
      <c r="N32" s="591"/>
      <c r="O32" s="298">
        <f>+ECSF!I18+ECSF!I29</f>
        <v>0</v>
      </c>
      <c r="P32" s="298">
        <v>0</v>
      </c>
      <c r="Q32" s="135"/>
    </row>
    <row r="33" spans="1:17" ht="15" customHeight="1" x14ac:dyDescent="0.2">
      <c r="A33" s="136"/>
      <c r="B33" s="125"/>
      <c r="C33" s="300"/>
      <c r="D33" s="590" t="s">
        <v>182</v>
      </c>
      <c r="E33" s="590"/>
      <c r="F33" s="590"/>
      <c r="G33" s="298">
        <f>+EA!I19</f>
        <v>0</v>
      </c>
      <c r="H33" s="298">
        <f>+EA!J19</f>
        <v>0</v>
      </c>
      <c r="I33" s="125"/>
      <c r="J33" s="125"/>
      <c r="K33" s="295"/>
      <c r="Q33" s="135"/>
    </row>
    <row r="34" spans="1:17" ht="15" customHeight="1" x14ac:dyDescent="0.2">
      <c r="A34" s="136"/>
      <c r="B34" s="125"/>
      <c r="C34" s="300"/>
      <c r="D34" s="590" t="s">
        <v>184</v>
      </c>
      <c r="E34" s="590"/>
      <c r="F34" s="590"/>
      <c r="G34" s="298">
        <f>+EA!I20</f>
        <v>0</v>
      </c>
      <c r="H34" s="298">
        <f>+EA!J20</f>
        <v>0</v>
      </c>
      <c r="I34" s="125"/>
      <c r="J34" s="125"/>
      <c r="K34" s="300" t="s">
        <v>68</v>
      </c>
      <c r="L34" s="300"/>
      <c r="M34" s="300"/>
      <c r="N34" s="300"/>
      <c r="O34" s="297">
        <f>O35+O38</f>
        <v>0</v>
      </c>
      <c r="P34" s="297">
        <f>P35+P38</f>
        <v>0</v>
      </c>
      <c r="Q34" s="135"/>
    </row>
    <row r="35" spans="1:17" ht="15" customHeight="1" x14ac:dyDescent="0.2">
      <c r="A35" s="136"/>
      <c r="B35" s="125"/>
      <c r="C35" s="300"/>
      <c r="D35" s="590" t="s">
        <v>99</v>
      </c>
      <c r="E35" s="590"/>
      <c r="F35" s="590"/>
      <c r="G35" s="298">
        <f>+EA!I21</f>
        <v>41981</v>
      </c>
      <c r="H35" s="298">
        <f>+EA!J21</f>
        <v>89660</v>
      </c>
      <c r="I35" s="125"/>
      <c r="J35" s="125"/>
      <c r="K35" s="124"/>
      <c r="L35" s="299" t="s">
        <v>185</v>
      </c>
      <c r="M35" s="299"/>
      <c r="N35" s="299"/>
      <c r="O35" s="298">
        <f>SUM(O36:O37)</f>
        <v>0</v>
      </c>
      <c r="P35" s="298">
        <f>SUM(P36:P37)</f>
        <v>0</v>
      </c>
      <c r="Q35" s="135"/>
    </row>
    <row r="36" spans="1:17" ht="15" customHeight="1" x14ac:dyDescent="0.2">
      <c r="A36" s="136"/>
      <c r="B36" s="125"/>
      <c r="C36" s="300"/>
      <c r="D36" s="590" t="s">
        <v>101</v>
      </c>
      <c r="E36" s="590"/>
      <c r="F36" s="590"/>
      <c r="G36" s="298">
        <f>+EA!I22</f>
        <v>0</v>
      </c>
      <c r="H36" s="298">
        <f>+EA!J22</f>
        <v>0</v>
      </c>
      <c r="I36" s="125"/>
      <c r="J36" s="125"/>
      <c r="K36" s="300"/>
      <c r="L36" s="299" t="s">
        <v>181</v>
      </c>
      <c r="M36" s="299"/>
      <c r="N36" s="299"/>
      <c r="O36" s="298">
        <f>+EA!I33</f>
        <v>0</v>
      </c>
      <c r="P36" s="298">
        <f>+EA!J33</f>
        <v>0</v>
      </c>
      <c r="Q36" s="135"/>
    </row>
    <row r="37" spans="1:17" ht="15" customHeight="1" x14ac:dyDescent="0.2">
      <c r="A37" s="136"/>
      <c r="B37" s="125"/>
      <c r="C37" s="300"/>
      <c r="D37" s="590" t="s">
        <v>103</v>
      </c>
      <c r="E37" s="590"/>
      <c r="F37" s="590"/>
      <c r="G37" s="298">
        <f>+EA!I23</f>
        <v>0</v>
      </c>
      <c r="H37" s="298">
        <f>+EA!J23</f>
        <v>0</v>
      </c>
      <c r="I37" s="125"/>
      <c r="J37" s="124"/>
      <c r="K37" s="300"/>
      <c r="L37" s="299" t="s">
        <v>183</v>
      </c>
      <c r="M37" s="299"/>
      <c r="N37" s="299"/>
      <c r="O37" s="298">
        <v>0</v>
      </c>
      <c r="P37" s="298">
        <v>0</v>
      </c>
      <c r="Q37" s="135"/>
    </row>
    <row r="38" spans="1:17" ht="15" customHeight="1" x14ac:dyDescent="0.2">
      <c r="A38" s="136"/>
      <c r="B38" s="125"/>
      <c r="C38" s="300"/>
      <c r="D38" s="590" t="s">
        <v>104</v>
      </c>
      <c r="E38" s="590"/>
      <c r="F38" s="590"/>
      <c r="G38" s="298">
        <f>+EA!I24</f>
        <v>0</v>
      </c>
      <c r="H38" s="298">
        <f>+EA!J24</f>
        <v>0</v>
      </c>
      <c r="I38" s="125"/>
      <c r="J38" s="125"/>
      <c r="K38" s="300"/>
      <c r="L38" s="591" t="s">
        <v>403</v>
      </c>
      <c r="M38" s="591"/>
      <c r="N38" s="591"/>
      <c r="O38" s="298">
        <f>+ECSF!J18+ECSF!J29</f>
        <v>0</v>
      </c>
      <c r="P38" s="298">
        <v>0</v>
      </c>
      <c r="Q38" s="135"/>
    </row>
    <row r="39" spans="1:17" ht="15" customHeight="1" x14ac:dyDescent="0.2">
      <c r="A39" s="136"/>
      <c r="B39" s="125"/>
      <c r="C39" s="300"/>
      <c r="D39" s="590" t="s">
        <v>105</v>
      </c>
      <c r="E39" s="590"/>
      <c r="F39" s="590"/>
      <c r="G39" s="298">
        <f>+EA!I25</f>
        <v>0</v>
      </c>
      <c r="H39" s="298">
        <f>+EA!J25</f>
        <v>0</v>
      </c>
      <c r="I39" s="125"/>
      <c r="J39" s="125"/>
      <c r="K39" s="295"/>
      <c r="Q39" s="135"/>
    </row>
    <row r="40" spans="1:17" ht="15" customHeight="1" x14ac:dyDescent="0.2">
      <c r="A40" s="136"/>
      <c r="B40" s="125"/>
      <c r="C40" s="300"/>
      <c r="D40" s="590" t="s">
        <v>107</v>
      </c>
      <c r="E40" s="590"/>
      <c r="F40" s="590"/>
      <c r="G40" s="298">
        <f>+EA!I26</f>
        <v>0</v>
      </c>
      <c r="H40" s="298">
        <f>+EA!J26</f>
        <v>0</v>
      </c>
      <c r="I40" s="125"/>
      <c r="J40" s="125"/>
      <c r="K40" s="589" t="s">
        <v>187</v>
      </c>
      <c r="L40" s="589"/>
      <c r="M40" s="589"/>
      <c r="N40" s="589"/>
      <c r="O40" s="297">
        <f>O28-O34</f>
        <v>0</v>
      </c>
      <c r="P40" s="297">
        <f>P28-P34</f>
        <v>0</v>
      </c>
      <c r="Q40" s="135"/>
    </row>
    <row r="41" spans="1:17" ht="15" customHeight="1" x14ac:dyDescent="0.2">
      <c r="A41" s="136"/>
      <c r="B41" s="125"/>
      <c r="C41" s="187"/>
      <c r="D41" s="125"/>
      <c r="E41" s="187"/>
      <c r="F41" s="187"/>
      <c r="G41" s="295"/>
      <c r="H41" s="295"/>
      <c r="I41" s="125"/>
      <c r="J41" s="125"/>
      <c r="Q41" s="135"/>
    </row>
    <row r="42" spans="1:17" ht="15" customHeight="1" x14ac:dyDescent="0.2">
      <c r="A42" s="136"/>
      <c r="B42" s="125"/>
      <c r="C42" s="300"/>
      <c r="D42" s="590" t="s">
        <v>186</v>
      </c>
      <c r="E42" s="590"/>
      <c r="F42" s="590"/>
      <c r="G42" s="298">
        <f>+EA!I29</f>
        <v>0</v>
      </c>
      <c r="H42" s="298">
        <f>+EA!J29</f>
        <v>0</v>
      </c>
      <c r="I42" s="125"/>
      <c r="J42" s="125"/>
      <c r="Q42" s="135"/>
    </row>
    <row r="43" spans="1:17" ht="15" customHeight="1" x14ac:dyDescent="0.2">
      <c r="A43" s="136"/>
      <c r="B43" s="125"/>
      <c r="C43" s="300"/>
      <c r="D43" s="590" t="s">
        <v>139</v>
      </c>
      <c r="E43" s="590"/>
      <c r="F43" s="590"/>
      <c r="G43" s="298">
        <f>+EA!I30</f>
        <v>0</v>
      </c>
      <c r="H43" s="298">
        <f>+EA!J30</f>
        <v>0</v>
      </c>
      <c r="I43" s="125"/>
      <c r="J43" s="592" t="s">
        <v>189</v>
      </c>
      <c r="K43" s="592"/>
      <c r="L43" s="592"/>
      <c r="M43" s="592"/>
      <c r="N43" s="592"/>
      <c r="O43" s="301">
        <f>G48+O23+O40</f>
        <v>-15531029</v>
      </c>
      <c r="P43" s="301">
        <f>H48+P23+P40</f>
        <v>32804756</v>
      </c>
      <c r="Q43" s="135"/>
    </row>
    <row r="44" spans="1:17" ht="15" customHeight="1" x14ac:dyDescent="0.2">
      <c r="A44" s="136"/>
      <c r="B44" s="125"/>
      <c r="C44" s="300"/>
      <c r="D44" s="590" t="s">
        <v>114</v>
      </c>
      <c r="E44" s="590"/>
      <c r="F44" s="590"/>
      <c r="G44" s="298">
        <f>+EA!I31</f>
        <v>0</v>
      </c>
      <c r="H44" s="298">
        <f>+EA!J31</f>
        <v>0</v>
      </c>
      <c r="I44" s="125"/>
      <c r="Q44" s="135"/>
    </row>
    <row r="45" spans="1:17" ht="15" customHeight="1" x14ac:dyDescent="0.2">
      <c r="A45" s="136"/>
      <c r="B45" s="125"/>
      <c r="C45" s="295"/>
      <c r="D45" s="295"/>
      <c r="E45" s="295"/>
      <c r="F45" s="295"/>
      <c r="G45" s="295"/>
      <c r="H45" s="295"/>
      <c r="I45" s="125"/>
      <c r="Q45" s="135"/>
    </row>
    <row r="46" spans="1:17" ht="15" customHeight="1" x14ac:dyDescent="0.2">
      <c r="A46" s="136"/>
      <c r="B46" s="125"/>
      <c r="C46" s="300"/>
      <c r="D46" s="590" t="s">
        <v>201</v>
      </c>
      <c r="E46" s="590"/>
      <c r="F46" s="590"/>
      <c r="G46" s="298">
        <f>+ECSF!E17+ECSF!E18+ECSF!E19+ECSF!E20+ECSF!E21+ECSF!E22+ECSF!E26+ECSF!E27+ECSF!E33+ECSF!E34+ECSF!J16+ECSF!J17+ECSF!J19+ECSF!J20+ECSF!J21+ECSF!J22+ECSF!J23+ECSF!J27+ECSF!J28+ECSF!J30+ECSF!J31+ECSF!J32+ECSF!J38+ECSF!J39+ECSF!J40+ECSF!J45+ECSF!J46+ECSF!J47+ECSF!J48+ECSF!J52+ECSF!J53+EA!I40</f>
        <v>20585419</v>
      </c>
      <c r="H46" s="298">
        <v>0</v>
      </c>
      <c r="I46" s="125"/>
      <c r="Q46" s="135"/>
    </row>
    <row r="47" spans="1:17" x14ac:dyDescent="0.2">
      <c r="A47" s="136"/>
      <c r="B47" s="125"/>
      <c r="C47" s="187"/>
      <c r="D47" s="125"/>
      <c r="E47" s="187"/>
      <c r="F47" s="187"/>
      <c r="G47" s="295"/>
      <c r="H47" s="295"/>
      <c r="I47" s="125"/>
      <c r="J47" s="592" t="s">
        <v>193</v>
      </c>
      <c r="K47" s="592"/>
      <c r="L47" s="592"/>
      <c r="M47" s="592"/>
      <c r="N47" s="592"/>
      <c r="O47" s="301">
        <f>+P48</f>
        <v>21932784</v>
      </c>
      <c r="P47" s="444">
        <v>-10871972</v>
      </c>
      <c r="Q47" s="135"/>
    </row>
    <row r="48" spans="1:17" s="305" customFormat="1" x14ac:dyDescent="0.2">
      <c r="A48" s="302"/>
      <c r="B48" s="303"/>
      <c r="C48" s="589" t="s">
        <v>188</v>
      </c>
      <c r="D48" s="589"/>
      <c r="E48" s="589"/>
      <c r="F48" s="589"/>
      <c r="G48" s="301">
        <f>G14-G27</f>
        <v>-2670969</v>
      </c>
      <c r="H48" s="301">
        <f>H14-H27</f>
        <v>32804756</v>
      </c>
      <c r="I48" s="303"/>
      <c r="J48" s="592" t="s">
        <v>194</v>
      </c>
      <c r="K48" s="592"/>
      <c r="L48" s="592"/>
      <c r="M48" s="592"/>
      <c r="N48" s="592"/>
      <c r="O48" s="301">
        <f>+O47+O43</f>
        <v>6401755</v>
      </c>
      <c r="P48" s="301">
        <f>+P43+P47</f>
        <v>21932784</v>
      </c>
      <c r="Q48" s="304"/>
    </row>
    <row r="49" spans="1:17" s="305" customFormat="1" x14ac:dyDescent="0.2">
      <c r="A49" s="302"/>
      <c r="B49" s="303"/>
      <c r="C49" s="300"/>
      <c r="D49" s="300"/>
      <c r="E49" s="300"/>
      <c r="F49" s="300"/>
      <c r="G49" s="301"/>
      <c r="H49" s="301"/>
      <c r="I49" s="303"/>
      <c r="Q49" s="304"/>
    </row>
    <row r="50" spans="1:17" ht="14.25" customHeight="1" x14ac:dyDescent="0.2">
      <c r="A50" s="158"/>
      <c r="B50" s="159"/>
      <c r="C50" s="306"/>
      <c r="D50" s="306"/>
      <c r="E50" s="306"/>
      <c r="F50" s="306"/>
      <c r="G50" s="307"/>
      <c r="H50" s="307"/>
      <c r="I50" s="159"/>
      <c r="J50" s="165"/>
      <c r="K50" s="165"/>
      <c r="L50" s="165"/>
      <c r="M50" s="165"/>
      <c r="N50" s="165"/>
      <c r="O50" s="165"/>
      <c r="P50" s="165"/>
      <c r="Q50" s="161"/>
    </row>
    <row r="51" spans="1:17" ht="14.25" customHeight="1" x14ac:dyDescent="0.2">
      <c r="A51" s="125"/>
      <c r="I51" s="125"/>
      <c r="J51" s="125"/>
      <c r="K51" s="295"/>
      <c r="L51" s="295"/>
      <c r="M51" s="295"/>
      <c r="N51" s="295"/>
      <c r="O51" s="296"/>
      <c r="P51" s="296"/>
      <c r="Q51" s="124"/>
    </row>
    <row r="52" spans="1:17" ht="6" customHeight="1" x14ac:dyDescent="0.2">
      <c r="A52" s="125"/>
      <c r="I52" s="125"/>
      <c r="J52" s="124"/>
      <c r="K52" s="124"/>
      <c r="L52" s="124"/>
      <c r="M52" s="124"/>
      <c r="N52" s="124"/>
      <c r="O52" s="124"/>
      <c r="P52" s="124"/>
      <c r="Q52" s="124"/>
    </row>
    <row r="53" spans="1:17" ht="15" customHeight="1" x14ac:dyDescent="0.25">
      <c r="A53" s="124"/>
      <c r="B53" s="138" t="s">
        <v>78</v>
      </c>
      <c r="C53" s="138"/>
      <c r="D53" s="138"/>
      <c r="E53" s="138"/>
      <c r="F53" s="138"/>
      <c r="G53" s="138"/>
      <c r="H53" s="138"/>
      <c r="I53" s="138"/>
      <c r="J53" s="138"/>
      <c r="K53" s="124"/>
      <c r="L53" s="124"/>
      <c r="M53" s="124"/>
      <c r="N53" s="124"/>
      <c r="O53" s="283" t="str">
        <f>IF(O47=ESF!E16," ","ERROR SALDO FINAL 2015")</f>
        <v xml:space="preserve"> </v>
      </c>
      <c r="P53" s="124"/>
      <c r="Q53" s="124"/>
    </row>
    <row r="54" spans="1:17" ht="22.5" customHeight="1" x14ac:dyDescent="0.25">
      <c r="A54" s="124"/>
      <c r="B54" s="138"/>
      <c r="C54" s="162"/>
      <c r="D54" s="163"/>
      <c r="E54" s="163"/>
      <c r="F54" s="124"/>
      <c r="G54" s="164"/>
      <c r="H54" s="162"/>
      <c r="I54" s="163"/>
      <c r="J54" s="163"/>
      <c r="K54" s="124"/>
      <c r="L54" s="124"/>
      <c r="M54" s="124"/>
      <c r="N54" s="124"/>
      <c r="O54" s="283" t="str">
        <f>IF(O48=ESF!D16," ","ERROR SALDO FINAL 2016")</f>
        <v xml:space="preserve"> </v>
      </c>
      <c r="P54" s="124"/>
      <c r="Q54" s="124"/>
    </row>
    <row r="55" spans="1:17" ht="50.1" customHeight="1" x14ac:dyDescent="0.2">
      <c r="A55" s="91"/>
      <c r="B55" s="138"/>
      <c r="C55" s="201"/>
      <c r="D55" s="441"/>
      <c r="E55" s="168"/>
      <c r="F55" s="168"/>
      <c r="G55" s="124"/>
      <c r="H55" s="203"/>
      <c r="I55" s="204"/>
      <c r="J55" s="163"/>
      <c r="K55" s="163"/>
      <c r="M55" s="165"/>
      <c r="N55" s="165"/>
      <c r="O55" s="165"/>
    </row>
    <row r="56" spans="1:17" ht="14.1" customHeight="1" x14ac:dyDescent="0.2">
      <c r="A56" s="91"/>
      <c r="B56" s="170"/>
      <c r="E56" s="435" t="s">
        <v>440</v>
      </c>
      <c r="F56" s="163"/>
      <c r="G56" s="163"/>
      <c r="H56" s="435"/>
      <c r="I56" s="139"/>
      <c r="J56" s="139"/>
      <c r="K56" s="163"/>
      <c r="L56" s="163"/>
      <c r="M56" s="163"/>
      <c r="N56" s="435" t="s">
        <v>442</v>
      </c>
      <c r="O56" s="139"/>
    </row>
    <row r="57" spans="1:17" ht="14.1" customHeight="1" x14ac:dyDescent="0.2">
      <c r="A57" s="91"/>
      <c r="B57" s="171"/>
      <c r="E57" s="431" t="s">
        <v>441</v>
      </c>
      <c r="F57" s="172"/>
      <c r="G57" s="172"/>
      <c r="H57" s="431"/>
      <c r="I57" s="139"/>
      <c r="J57" s="139"/>
      <c r="K57" s="163"/>
      <c r="L57" s="172"/>
      <c r="M57" s="529" t="s">
        <v>443</v>
      </c>
      <c r="N57" s="529"/>
      <c r="O57" s="529"/>
    </row>
    <row r="63" spans="1:17" x14ac:dyDescent="0.2">
      <c r="G63" s="298">
        <f>+EA!D64+ECSF!D55+ECSF!D56+ECSF!D57+ECSF!D58+ECSF!D59+ECSF!D60+ECSF!D64+ECSF!D65+ECSF!D71+ECSF!D72+ECSF!I54+ECSF!I57+ECSF!I58+ECSF!I59+ECSF!I60+ECSF!I61+ECSF!I65+ECSF!I66+ECSF!I68+ECSF!I69+ECSF!I70+ECSF!I76+ECSF!I77+ECSF!I78+ECSF!I83+ECSF!I84+ECSF!I85+ECSF!I86+ECSF!I90+ECSF!I91+ECSF!I55</f>
        <v>0</v>
      </c>
    </row>
  </sheetData>
  <sheetProtection formatCells="0" selectLockedCells="1"/>
  <customSheetViews>
    <customSheetView guid="{2BFC04E4-446F-4A40-A01A-17DCDED4E58E}" showGridLines="0" fitToPage="1" topLeftCell="I29">
      <selection activeCell="O29" sqref="O29"/>
      <pageMargins left="1.3385826771653544" right="1.3385826771653544" top="0" bottom="0" header="0" footer="0"/>
      <printOptions verticalCentered="1"/>
      <pageSetup scale="48" fitToHeight="0" orientation="landscape" r:id="rId1"/>
    </customSheetView>
    <customSheetView guid="{34D32569-C70B-4FDD-AF65-5379A2EF3AC8}" showGridLines="0" fitToPage="1">
      <pageMargins left="1.3385826771653544" right="1.3385826771653544" top="0" bottom="0" header="0" footer="0"/>
      <printOptions verticalCentered="1"/>
      <pageSetup scale="48" fitToHeight="0" orientation="landscape" r:id="rId2"/>
    </customSheetView>
  </customSheetViews>
  <mergeCells count="55">
    <mergeCell ref="M57:O57"/>
    <mergeCell ref="D35:F35"/>
    <mergeCell ref="D36:F36"/>
    <mergeCell ref="D37:F37"/>
    <mergeCell ref="D38:F38"/>
    <mergeCell ref="D42:F42"/>
    <mergeCell ref="D43:F43"/>
    <mergeCell ref="D44:F44"/>
    <mergeCell ref="D46:F46"/>
    <mergeCell ref="C48:F48"/>
    <mergeCell ref="J43:N43"/>
    <mergeCell ref="J47:N47"/>
    <mergeCell ref="J48:N48"/>
    <mergeCell ref="D32:F32"/>
    <mergeCell ref="D33:F33"/>
    <mergeCell ref="D34:F34"/>
    <mergeCell ref="K40:N40"/>
    <mergeCell ref="D39:F39"/>
    <mergeCell ref="D40:F40"/>
    <mergeCell ref="L38:N38"/>
    <mergeCell ref="L32:N32"/>
    <mergeCell ref="J26:N26"/>
    <mergeCell ref="C27:F27"/>
    <mergeCell ref="D28:F28"/>
    <mergeCell ref="D29:F29"/>
    <mergeCell ref="D30:F30"/>
    <mergeCell ref="D23:F23"/>
    <mergeCell ref="L21:N21"/>
    <mergeCell ref="D24:F24"/>
    <mergeCell ref="L22:N22"/>
    <mergeCell ref="D25:E25"/>
    <mergeCell ref="K23:N23"/>
    <mergeCell ref="D21:F21"/>
    <mergeCell ref="D20:F20"/>
    <mergeCell ref="L17:N17"/>
    <mergeCell ref="D22:F22"/>
    <mergeCell ref="D15:F15"/>
    <mergeCell ref="D17:F17"/>
    <mergeCell ref="D18:F18"/>
    <mergeCell ref="L15:N15"/>
    <mergeCell ref="D19:F19"/>
    <mergeCell ref="L16:N16"/>
    <mergeCell ref="D16:F16"/>
    <mergeCell ref="B9:E9"/>
    <mergeCell ref="J9:M9"/>
    <mergeCell ref="B12:F12"/>
    <mergeCell ref="J12:N12"/>
    <mergeCell ref="C14:F14"/>
    <mergeCell ref="K14:N14"/>
    <mergeCell ref="E1:O1"/>
    <mergeCell ref="E2:O2"/>
    <mergeCell ref="E3:O3"/>
    <mergeCell ref="E4:O4"/>
    <mergeCell ref="B6:D6"/>
    <mergeCell ref="E6:O6"/>
  </mergeCells>
  <printOptions verticalCentered="1"/>
  <pageMargins left="1.3385826771653544" right="1.3385826771653544" top="0" bottom="0" header="0" footer="0"/>
  <pageSetup scale="48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showGridLines="0" workbookViewId="0">
      <selection activeCell="L31" sqref="L31"/>
    </sheetView>
  </sheetViews>
  <sheetFormatPr baseColWidth="10" defaultRowHeight="15" x14ac:dyDescent="0.25"/>
  <cols>
    <col min="1" max="1" width="1.85546875" style="7" customWidth="1"/>
    <col min="2" max="2" width="18.140625" style="7" customWidth="1"/>
    <col min="3" max="3" width="8.140625" style="7" customWidth="1"/>
    <col min="4" max="4" width="18.85546875" style="7" customWidth="1"/>
    <col min="5" max="8" width="11.42578125" style="7"/>
    <col min="9" max="9" width="14.42578125" style="7" customWidth="1"/>
    <col min="10" max="16384" width="11.42578125" style="7"/>
  </cols>
  <sheetData>
    <row r="1" spans="1:11" s="383" customFormat="1" ht="16.5" customHeight="1" x14ac:dyDescent="0.2">
      <c r="A1" s="385"/>
      <c r="B1" s="445"/>
      <c r="C1" s="593" t="s">
        <v>407</v>
      </c>
      <c r="D1" s="593"/>
      <c r="E1" s="593"/>
      <c r="F1" s="593"/>
      <c r="G1" s="593"/>
      <c r="H1" s="593"/>
      <c r="I1" s="593"/>
      <c r="J1" s="593"/>
      <c r="K1" s="594"/>
    </row>
    <row r="2" spans="1:11" s="384" customFormat="1" ht="15" customHeight="1" x14ac:dyDescent="0.2">
      <c r="A2" s="386"/>
      <c r="B2" s="446"/>
      <c r="C2" s="447"/>
      <c r="D2" s="595" t="s">
        <v>421</v>
      </c>
      <c r="E2" s="595"/>
      <c r="F2" s="595"/>
      <c r="G2" s="595"/>
      <c r="H2" s="595"/>
      <c r="I2" s="595"/>
      <c r="J2" s="595"/>
      <c r="K2" s="596"/>
    </row>
    <row r="3" spans="1:11" s="384" customFormat="1" ht="15" customHeight="1" x14ac:dyDescent="0.2">
      <c r="A3" s="386"/>
      <c r="B3" s="446"/>
      <c r="C3" s="447"/>
      <c r="D3" s="595" t="s">
        <v>413</v>
      </c>
      <c r="E3" s="595"/>
      <c r="F3" s="595"/>
      <c r="G3" s="595"/>
      <c r="H3" s="595"/>
      <c r="I3" s="595"/>
      <c r="J3" s="595"/>
      <c r="K3" s="596"/>
    </row>
    <row r="4" spans="1:11" s="384" customFormat="1" ht="16.5" customHeight="1" x14ac:dyDescent="0.2">
      <c r="A4" s="386"/>
      <c r="B4" s="446"/>
      <c r="C4" s="447"/>
      <c r="D4" s="595" t="s">
        <v>1</v>
      </c>
      <c r="E4" s="595"/>
      <c r="F4" s="595"/>
      <c r="G4" s="595"/>
      <c r="H4" s="595"/>
      <c r="I4" s="595"/>
      <c r="J4" s="595"/>
      <c r="K4" s="596"/>
    </row>
    <row r="5" spans="1:11" s="384" customFormat="1" ht="3" customHeight="1" x14ac:dyDescent="0.2">
      <c r="B5" s="450"/>
      <c r="C5" s="449"/>
      <c r="D5" s="383"/>
      <c r="E5" s="383"/>
      <c r="F5" s="383"/>
      <c r="G5" s="383"/>
      <c r="H5" s="383"/>
      <c r="I5" s="383"/>
      <c r="J5" s="383"/>
      <c r="K5" s="388"/>
    </row>
    <row r="6" spans="1:11" s="384" customFormat="1" ht="19.5" customHeight="1" x14ac:dyDescent="0.2">
      <c r="A6" s="386"/>
      <c r="B6" s="446"/>
      <c r="C6" s="448"/>
      <c r="D6" s="597" t="s">
        <v>459</v>
      </c>
      <c r="E6" s="597"/>
      <c r="F6" s="597"/>
      <c r="G6" s="597"/>
      <c r="H6" s="597"/>
      <c r="I6" s="597"/>
      <c r="J6" s="597"/>
      <c r="K6" s="598"/>
    </row>
    <row r="7" spans="1:11" s="383" customFormat="1" ht="5.0999999999999996" customHeight="1" x14ac:dyDescent="0.2">
      <c r="B7" s="387"/>
      <c r="K7" s="388"/>
    </row>
    <row r="8" spans="1:11" s="383" customFormat="1" ht="3" customHeight="1" x14ac:dyDescent="0.2">
      <c r="B8" s="387"/>
      <c r="K8" s="388"/>
    </row>
    <row r="9" spans="1:11" s="383" customFormat="1" ht="31.5" customHeight="1" x14ac:dyDescent="0.2">
      <c r="B9" s="599"/>
      <c r="C9" s="600"/>
      <c r="D9" s="600"/>
      <c r="E9" s="600"/>
      <c r="F9" s="600"/>
      <c r="G9" s="600"/>
      <c r="H9" s="600"/>
      <c r="I9" s="600"/>
      <c r="J9" s="600"/>
      <c r="K9" s="601"/>
    </row>
    <row r="10" spans="1:11" x14ac:dyDescent="0.25">
      <c r="B10" s="389"/>
      <c r="C10" s="390"/>
      <c r="D10" s="390"/>
      <c r="E10" s="390"/>
      <c r="F10" s="390"/>
      <c r="G10" s="390"/>
      <c r="H10" s="390"/>
      <c r="I10" s="390"/>
      <c r="J10" s="390"/>
      <c r="K10" s="391"/>
    </row>
    <row r="11" spans="1:11" x14ac:dyDescent="0.25">
      <c r="B11" s="389"/>
      <c r="C11" s="390"/>
      <c r="D11" s="390"/>
      <c r="E11" s="390"/>
      <c r="F11" s="390"/>
      <c r="G11" s="390"/>
      <c r="H11" s="390"/>
      <c r="I11" s="390"/>
      <c r="J11" s="390"/>
      <c r="K11" s="391"/>
    </row>
    <row r="12" spans="1:11" x14ac:dyDescent="0.25">
      <c r="B12" s="389"/>
      <c r="C12" s="390"/>
      <c r="D12" s="390"/>
      <c r="E12" s="390"/>
      <c r="F12" s="390"/>
      <c r="G12" s="390"/>
      <c r="H12" s="390"/>
      <c r="I12" s="390"/>
      <c r="J12" s="390"/>
      <c r="K12" s="391"/>
    </row>
    <row r="13" spans="1:11" x14ac:dyDescent="0.25">
      <c r="B13" s="389"/>
      <c r="C13" s="390"/>
      <c r="D13" s="390"/>
      <c r="E13" s="390"/>
      <c r="F13" s="390"/>
      <c r="G13" s="390"/>
      <c r="H13" s="390"/>
      <c r="I13" s="390"/>
      <c r="J13" s="390"/>
      <c r="K13" s="391"/>
    </row>
    <row r="14" spans="1:11" x14ac:dyDescent="0.25">
      <c r="B14" s="389"/>
      <c r="C14" s="390"/>
      <c r="D14" s="390"/>
      <c r="E14" s="390"/>
      <c r="F14" s="390"/>
      <c r="G14" s="390"/>
      <c r="H14" s="390"/>
      <c r="I14" s="390"/>
      <c r="J14" s="390"/>
      <c r="K14" s="391"/>
    </row>
    <row r="15" spans="1:11" x14ac:dyDescent="0.25">
      <c r="B15" s="389"/>
      <c r="C15" s="390"/>
      <c r="D15" s="390"/>
      <c r="E15" s="390"/>
      <c r="F15" s="390"/>
      <c r="G15" s="390"/>
      <c r="H15" s="390"/>
      <c r="I15" s="390"/>
      <c r="J15" s="390"/>
      <c r="K15" s="391"/>
    </row>
    <row r="16" spans="1:11" x14ac:dyDescent="0.25">
      <c r="B16" s="389"/>
      <c r="C16" s="390"/>
      <c r="D16" s="390"/>
      <c r="E16" s="390"/>
      <c r="F16" s="390"/>
      <c r="G16" s="390"/>
      <c r="H16" s="390"/>
      <c r="I16" s="390"/>
      <c r="J16" s="390"/>
      <c r="K16" s="391"/>
    </row>
    <row r="17" spans="2:11" x14ac:dyDescent="0.25">
      <c r="B17" s="389"/>
      <c r="C17" s="390"/>
      <c r="D17" s="390"/>
      <c r="E17" s="390"/>
      <c r="F17" s="390"/>
      <c r="G17" s="390"/>
      <c r="H17" s="390"/>
      <c r="I17" s="390"/>
      <c r="J17" s="390"/>
      <c r="K17" s="391"/>
    </row>
    <row r="18" spans="2:11" x14ac:dyDescent="0.25">
      <c r="B18" s="389"/>
      <c r="C18" s="390"/>
      <c r="D18" s="390"/>
      <c r="E18" s="390"/>
      <c r="F18" s="390"/>
      <c r="G18" s="390"/>
      <c r="H18" s="390"/>
      <c r="I18" s="390"/>
      <c r="J18" s="390"/>
      <c r="K18" s="391"/>
    </row>
    <row r="19" spans="2:11" x14ac:dyDescent="0.25">
      <c r="B19" s="389"/>
      <c r="C19" s="390"/>
      <c r="D19" s="390"/>
      <c r="E19" s="390"/>
      <c r="F19" s="390"/>
      <c r="G19" s="390"/>
      <c r="H19" s="390"/>
      <c r="I19" s="390"/>
      <c r="J19" s="390"/>
      <c r="K19" s="391"/>
    </row>
    <row r="20" spans="2:11" x14ac:dyDescent="0.25">
      <c r="B20" s="389"/>
      <c r="C20" s="390"/>
      <c r="D20" s="390"/>
      <c r="E20" s="390"/>
      <c r="F20" s="390"/>
      <c r="G20" s="390"/>
      <c r="H20" s="390"/>
      <c r="I20" s="390"/>
      <c r="J20" s="390"/>
      <c r="K20" s="391"/>
    </row>
    <row r="21" spans="2:11" x14ac:dyDescent="0.25">
      <c r="B21" s="389"/>
      <c r="C21" s="390"/>
      <c r="D21" s="390"/>
      <c r="E21" s="390"/>
      <c r="F21" s="390"/>
      <c r="G21" s="390"/>
      <c r="H21" s="390"/>
      <c r="I21" s="390"/>
      <c r="J21" s="390"/>
      <c r="K21" s="391"/>
    </row>
    <row r="22" spans="2:11" x14ac:dyDescent="0.25">
      <c r="B22" s="389"/>
      <c r="C22" s="390"/>
      <c r="D22" s="390"/>
      <c r="E22" s="390"/>
      <c r="F22" s="390"/>
      <c r="G22" s="390"/>
      <c r="H22" s="390"/>
      <c r="I22" s="390"/>
      <c r="J22" s="390"/>
      <c r="K22" s="391"/>
    </row>
    <row r="23" spans="2:11" x14ac:dyDescent="0.25">
      <c r="B23" s="389"/>
      <c r="C23" s="390"/>
      <c r="D23" s="390"/>
      <c r="E23" s="390"/>
      <c r="F23" s="390"/>
      <c r="G23" s="390"/>
      <c r="H23" s="390"/>
      <c r="I23" s="390"/>
      <c r="J23" s="390"/>
      <c r="K23" s="391"/>
    </row>
    <row r="24" spans="2:11" x14ac:dyDescent="0.25">
      <c r="B24" s="389"/>
      <c r="C24" s="390"/>
      <c r="D24" s="390"/>
      <c r="E24" s="390"/>
      <c r="F24" s="390"/>
      <c r="G24" s="390"/>
      <c r="H24" s="390"/>
      <c r="I24" s="390"/>
      <c r="J24" s="390"/>
      <c r="K24" s="391"/>
    </row>
    <row r="25" spans="2:11" x14ac:dyDescent="0.25">
      <c r="B25" s="389"/>
      <c r="C25" s="390"/>
      <c r="D25" s="390"/>
      <c r="E25" s="390"/>
      <c r="F25" s="390"/>
      <c r="G25" s="390"/>
      <c r="H25" s="390"/>
      <c r="I25" s="390"/>
      <c r="J25" s="390"/>
      <c r="K25" s="391"/>
    </row>
    <row r="26" spans="2:11" x14ac:dyDescent="0.25">
      <c r="B26" s="389"/>
      <c r="C26" s="390"/>
      <c r="D26" s="390"/>
      <c r="E26" s="390"/>
      <c r="F26" s="390"/>
      <c r="G26" s="390"/>
      <c r="H26" s="390"/>
      <c r="I26" s="390"/>
      <c r="J26" s="390"/>
      <c r="K26" s="391"/>
    </row>
    <row r="27" spans="2:11" ht="15.75" thickBot="1" x14ac:dyDescent="0.3">
      <c r="B27" s="392"/>
      <c r="C27" s="393"/>
      <c r="D27" s="393"/>
      <c r="E27" s="393"/>
      <c r="F27" s="393"/>
      <c r="G27" s="393"/>
      <c r="H27" s="393"/>
      <c r="I27" s="393"/>
      <c r="J27" s="393"/>
      <c r="K27" s="394"/>
    </row>
    <row r="29" spans="2:11" s="91" customFormat="1" ht="15" customHeight="1" x14ac:dyDescent="0.2">
      <c r="B29" s="531" t="s">
        <v>78</v>
      </c>
      <c r="C29" s="531"/>
      <c r="D29" s="531"/>
      <c r="E29" s="531"/>
      <c r="F29" s="531"/>
      <c r="G29" s="531"/>
      <c r="H29" s="531"/>
      <c r="I29" s="531"/>
      <c r="J29" s="531"/>
      <c r="K29" s="531"/>
    </row>
    <row r="30" spans="2:11" s="91" customFormat="1" ht="9.75" customHeight="1" x14ac:dyDescent="0.2">
      <c r="B30" s="138"/>
      <c r="C30" s="162"/>
      <c r="D30" s="163"/>
      <c r="E30" s="163"/>
      <c r="F30" s="163"/>
      <c r="H30" s="164"/>
      <c r="I30" s="200"/>
      <c r="J30" s="163"/>
      <c r="K30" s="163"/>
    </row>
    <row r="31" spans="2:11" s="91" customFormat="1" ht="50.1" customHeight="1" x14ac:dyDescent="0.2">
      <c r="B31" s="166"/>
      <c r="C31" s="201"/>
      <c r="D31" s="202"/>
      <c r="E31" s="163"/>
      <c r="F31" s="168"/>
      <c r="G31" s="165"/>
      <c r="H31" s="203"/>
      <c r="I31" s="204"/>
      <c r="J31" s="163"/>
      <c r="K31" s="163"/>
    </row>
    <row r="32" spans="2:11" s="91" customFormat="1" ht="14.1" customHeight="1" x14ac:dyDescent="0.2">
      <c r="B32" s="170"/>
      <c r="C32" s="432" t="s">
        <v>440</v>
      </c>
      <c r="D32" s="432"/>
      <c r="E32" s="163"/>
      <c r="F32" s="534" t="s">
        <v>442</v>
      </c>
      <c r="G32" s="534"/>
      <c r="H32" s="534"/>
      <c r="I32" s="534"/>
      <c r="J32" s="139"/>
      <c r="K32" s="163"/>
    </row>
    <row r="33" spans="1:11" s="91" customFormat="1" ht="14.1" customHeight="1" x14ac:dyDescent="0.2">
      <c r="B33" s="171"/>
      <c r="C33" s="431" t="s">
        <v>441</v>
      </c>
      <c r="D33" s="431"/>
      <c r="E33" s="172"/>
      <c r="F33" s="529" t="s">
        <v>443</v>
      </c>
      <c r="G33" s="529"/>
      <c r="H33" s="529"/>
      <c r="I33" s="529"/>
      <c r="J33" s="139"/>
      <c r="K33" s="163"/>
    </row>
    <row r="34" spans="1:11" s="91" customFormat="1" ht="12" x14ac:dyDescent="0.2">
      <c r="A34" s="379"/>
      <c r="G34" s="125"/>
      <c r="I34" s="178"/>
    </row>
    <row r="35" spans="1:11" s="91" customFormat="1" ht="12" x14ac:dyDescent="0.2">
      <c r="I35" s="178"/>
    </row>
  </sheetData>
  <customSheetViews>
    <customSheetView guid="{2BFC04E4-446F-4A40-A01A-17DCDED4E58E}" showGridLines="0">
      <selection activeCell="I34" sqref="I34"/>
      <pageMargins left="0.25" right="0.25" top="0.75" bottom="0.75" header="0.3" footer="0.3"/>
      <pageSetup orientation="landscape" verticalDpi="0" r:id="rId1"/>
    </customSheetView>
    <customSheetView guid="{34D32569-C70B-4FDD-AF65-5379A2EF3AC8}" showGridLines="0">
      <pageMargins left="0.25" right="0.25" top="0.75" bottom="0.75" header="0.3" footer="0.3"/>
      <pageSetup orientation="landscape" verticalDpi="0" r:id="rId2"/>
    </customSheetView>
  </customSheetViews>
  <mergeCells count="9">
    <mergeCell ref="C1:K1"/>
    <mergeCell ref="D2:K2"/>
    <mergeCell ref="D3:K3"/>
    <mergeCell ref="D4:K4"/>
    <mergeCell ref="F33:I33"/>
    <mergeCell ref="F32:I32"/>
    <mergeCell ref="D6:K6"/>
    <mergeCell ref="B29:K29"/>
    <mergeCell ref="B9:K9"/>
  </mergeCells>
  <pageMargins left="0.25" right="0.25" top="0.75" bottom="0.75" header="0.3" footer="0.3"/>
  <pageSetup scale="96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24</vt:i4>
      </vt:variant>
    </vt:vector>
  </HeadingPairs>
  <TitlesOfParts>
    <vt:vector size="49" baseType="lpstr">
      <vt:lpstr>EA</vt:lpstr>
      <vt:lpstr>ESF</vt:lpstr>
      <vt:lpstr>ECSF</vt:lpstr>
      <vt:lpstr>PT_ESF_ECSF</vt:lpstr>
      <vt:lpstr>EAA</vt:lpstr>
      <vt:lpstr>EADP</vt:lpstr>
      <vt:lpstr>EVHP</vt:lpstr>
      <vt:lpstr>EFE</vt:lpstr>
      <vt:lpstr>PC</vt:lpstr>
      <vt:lpstr>EAI</vt:lpstr>
      <vt:lpstr>CAdmon</vt:lpstr>
      <vt:lpstr>CTG</vt:lpstr>
      <vt:lpstr>COG</vt:lpstr>
      <vt:lpstr>CFG</vt:lpstr>
      <vt:lpstr>End Neto</vt:lpstr>
      <vt:lpstr>Int</vt:lpstr>
      <vt:lpstr>Post Fiscal</vt:lpstr>
      <vt:lpstr>CProg</vt:lpstr>
      <vt:lpstr>Programas INV</vt:lpstr>
      <vt:lpstr>Programas</vt:lpstr>
      <vt:lpstr>Ind</vt:lpstr>
      <vt:lpstr>BMu</vt:lpstr>
      <vt:lpstr>BInmu</vt:lpstr>
      <vt:lpstr>Rel Cta Banc</vt:lpstr>
      <vt:lpstr>EB</vt:lpstr>
      <vt:lpstr>BInmu!Área_de_impresión</vt:lpstr>
      <vt:lpstr>BMu!Área_de_impresión</vt:lpstr>
      <vt:lpstr>CAdmon!Área_de_impresión</vt:lpstr>
      <vt:lpstr>CFG!Área_de_impresión</vt:lpstr>
      <vt:lpstr>COG!Área_de_impresión</vt:lpstr>
      <vt:lpstr>CProg!Área_de_impresión</vt:lpstr>
      <vt:lpstr>CTG!Área_de_impresión</vt:lpstr>
      <vt:lpstr>EA!Área_de_impresión</vt:lpstr>
      <vt:lpstr>EAA!Área_de_impresión</vt:lpstr>
      <vt:lpstr>EADP!Área_de_impresión</vt:lpstr>
      <vt:lpstr>EAI!Área_de_impresión</vt:lpstr>
      <vt:lpstr>EB!Área_de_impresión</vt:lpstr>
      <vt:lpstr>ECSF!Área_de_impresión</vt:lpstr>
      <vt:lpstr>EFE!Área_de_impresión</vt:lpstr>
      <vt:lpstr>'End Neto'!Área_de_impresión</vt:lpstr>
      <vt:lpstr>ESF!Área_de_impresión</vt:lpstr>
      <vt:lpstr>EVHP!Área_de_impresión</vt:lpstr>
      <vt:lpstr>Ind!Área_de_impresión</vt:lpstr>
      <vt:lpstr>Int!Área_de_impresión</vt:lpstr>
      <vt:lpstr>PC!Área_de_impresión</vt:lpstr>
      <vt:lpstr>'Post Fiscal'!Área_de_impresión</vt:lpstr>
      <vt:lpstr>Programas!Área_de_impresión</vt:lpstr>
      <vt:lpstr>'Programas INV'!Área_de_impresión</vt:lpstr>
      <vt:lpstr>'Rel Cta Banc'!Área_de_impresión</vt:lpstr>
    </vt:vector>
  </TitlesOfParts>
  <Company>Secretaria de Hacienda y Credito Publico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teresita_quezada</dc:creator>
  <cp:lastModifiedBy>Cecilia Pedroza Soria</cp:lastModifiedBy>
  <cp:lastPrinted>2017-02-27T17:35:19Z</cp:lastPrinted>
  <dcterms:created xsi:type="dcterms:W3CDTF">2014-01-27T16:27:43Z</dcterms:created>
  <dcterms:modified xsi:type="dcterms:W3CDTF">2017-03-17T22:32:35Z</dcterms:modified>
</cp:coreProperties>
</file>