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ecilia.pedroza\Documents\EJERCICIO 2017\Cuenta pública 2017\"/>
    </mc:Choice>
  </mc:AlternateContent>
  <workbookProtection workbookPassword="8F68" lockStructure="1"/>
  <bookViews>
    <workbookView xWindow="0" yWindow="0" windowWidth="12555" windowHeight="11700" tabRatio="921" firstSheet="6" activeTab="12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PC" sheetId="26" r:id="rId9"/>
    <sheet name="EAI" sheetId="12" r:id="rId10"/>
    <sheet name="CAdmon" sheetId="13" r:id="rId11"/>
    <sheet name="CTG" sheetId="14" r:id="rId12"/>
    <sheet name="COG" sheetId="15" r:id="rId13"/>
    <sheet name="CFG" sheetId="16" r:id="rId14"/>
    <sheet name="End Neto" sheetId="17" r:id="rId15"/>
    <sheet name="Int" sheetId="18" r:id="rId16"/>
    <sheet name="Post Fiscal" sheetId="20" r:id="rId17"/>
    <sheet name="CProg" sheetId="19" r:id="rId18"/>
    <sheet name="Programas INV" sheetId="30" r:id="rId19"/>
    <sheet name="Programas" sheetId="25" r:id="rId20"/>
    <sheet name="Indicadores" sheetId="28" r:id="rId21"/>
    <sheet name="BMu" sheetId="21" r:id="rId22"/>
    <sheet name="BInmu" sheetId="22" r:id="rId23"/>
    <sheet name="Rel Cta Banc" sheetId="23" r:id="rId24"/>
    <sheet name="EB" sheetId="29" r:id="rId25"/>
  </sheets>
  <definedNames>
    <definedName name="_xlnm.Print_Area" localSheetId="22">BInmu!$A$1:$E$13</definedName>
    <definedName name="_xlnm.Print_Area" localSheetId="21">BMu!$A$1:$E$3952</definedName>
    <definedName name="_xlnm.Print_Area" localSheetId="10">CAdmon!$A$1:$I$34</definedName>
    <definedName name="_xlnm.Print_Area" localSheetId="13">CFG!$A$1:$I$55</definedName>
    <definedName name="_xlnm.Print_Area" localSheetId="17">CProg!$A$1:$J$44</definedName>
    <definedName name="_xlnm.Print_Area" localSheetId="0">EA!$A$1:$H$61</definedName>
    <definedName name="_xlnm.Print_Area" localSheetId="4">EAA!$A$1:$I$43</definedName>
    <definedName name="_xlnm.Print_Area" localSheetId="5">EADP!$A$1:$J$51</definedName>
    <definedName name="_xlnm.Print_Area" localSheetId="2">ECSF!$A$1:$K$62</definedName>
    <definedName name="_xlnm.Print_Area" localSheetId="7">EFE!$A$1:$Q$57</definedName>
    <definedName name="_xlnm.Print_Area" localSheetId="1">ESF!$A$1:$I$72</definedName>
    <definedName name="_xlnm.Print_Area" localSheetId="6">EVHP!$A$1:$I$46</definedName>
    <definedName name="_xlnm.Print_Area" localSheetId="20">Indicadores!$A$1:$E$33</definedName>
    <definedName name="_xlnm.Print_Area" localSheetId="8">PC!$A$1:$K$33</definedName>
    <definedName name="_xlnm.Print_Area" localSheetId="19">Programas!$A$1:$E$23</definedName>
    <definedName name="_xlnm.Print_Titles" localSheetId="21">BMu!$1:$8</definedName>
    <definedName name="_xlnm.Print_Titles" localSheetId="10">CAdmon!$2:$12</definedName>
    <definedName name="_xlnm.Print_Titles" localSheetId="13">CFG!$2:$14</definedName>
    <definedName name="_xlnm.Print_Titles" localSheetId="12">COG!$1:$13</definedName>
    <definedName name="_xlnm.Print_Titles" localSheetId="20">Indicadores!$1:$6</definedName>
  </definedNames>
  <calcPr calcId="162913"/>
</workbook>
</file>

<file path=xl/calcChain.xml><?xml version="1.0" encoding="utf-8"?>
<calcChain xmlns="http://schemas.openxmlformats.org/spreadsheetml/2006/main">
  <c r="I58" i="20" l="1"/>
  <c r="H58" i="20"/>
  <c r="G58" i="20"/>
  <c r="F58" i="20"/>
  <c r="E58" i="20"/>
  <c r="D58" i="20"/>
  <c r="G57" i="18"/>
  <c r="F57" i="18"/>
  <c r="E57" i="18"/>
  <c r="D57" i="18"/>
  <c r="C57" i="18"/>
  <c r="B57" i="18"/>
  <c r="I60" i="17"/>
  <c r="H60" i="17"/>
  <c r="G60" i="17"/>
  <c r="F60" i="17"/>
  <c r="E60" i="17"/>
  <c r="D60" i="17"/>
  <c r="F20" i="15" l="1"/>
  <c r="F23" i="13"/>
  <c r="I23" i="13" s="1"/>
  <c r="J39" i="12"/>
  <c r="J17" i="12"/>
  <c r="C19" i="30" l="1"/>
  <c r="I53" i="12" l="1"/>
  <c r="H53" i="12"/>
  <c r="F53" i="12"/>
  <c r="I48" i="12"/>
  <c r="H48" i="12"/>
  <c r="F48" i="12"/>
  <c r="I42" i="12"/>
  <c r="H42" i="12"/>
  <c r="F42" i="12"/>
  <c r="F39" i="12"/>
  <c r="F35" i="12" s="1"/>
  <c r="I35" i="12"/>
  <c r="I20" i="12"/>
  <c r="H20" i="12"/>
  <c r="F20" i="12"/>
  <c r="J54" i="12"/>
  <c r="J53" i="12" s="1"/>
  <c r="J51" i="12"/>
  <c r="J50" i="12"/>
  <c r="J49" i="12"/>
  <c r="J46" i="12"/>
  <c r="J45" i="12"/>
  <c r="J44" i="12"/>
  <c r="J43" i="12"/>
  <c r="J42" i="12" s="1"/>
  <c r="J41" i="12"/>
  <c r="J40" i="12"/>
  <c r="J38" i="12"/>
  <c r="J37" i="12"/>
  <c r="J36" i="12"/>
  <c r="J14" i="12"/>
  <c r="J15" i="12"/>
  <c r="J16" i="12"/>
  <c r="J18" i="12"/>
  <c r="J19" i="12"/>
  <c r="J21" i="12"/>
  <c r="J22" i="12"/>
  <c r="J23" i="12"/>
  <c r="J24" i="12"/>
  <c r="J25" i="12"/>
  <c r="J26" i="12"/>
  <c r="J13" i="12"/>
  <c r="J48" i="12" l="1"/>
  <c r="J35" i="12"/>
  <c r="J20" i="12"/>
  <c r="H35" i="12"/>
  <c r="F15" i="13" l="1"/>
  <c r="F16" i="13"/>
  <c r="F17" i="13"/>
  <c r="F18" i="13"/>
  <c r="C6" i="29" l="1"/>
  <c r="C6" i="23"/>
  <c r="B6" i="22"/>
  <c r="B6" i="28"/>
  <c r="B6" i="25"/>
  <c r="B6" i="20"/>
  <c r="B6" i="18" l="1"/>
  <c r="C6" i="17"/>
  <c r="C8" i="16"/>
  <c r="C7" i="15"/>
  <c r="C7" i="14"/>
  <c r="C7" i="13"/>
  <c r="D6" i="12"/>
  <c r="C6" i="26"/>
  <c r="E6" i="10"/>
  <c r="C6" i="7"/>
  <c r="C6" i="9"/>
  <c r="C5" i="8"/>
  <c r="C5" i="2"/>
  <c r="B5" i="1"/>
  <c r="D6" i="19"/>
  <c r="B6" i="30"/>
  <c r="D22" i="25" l="1"/>
  <c r="C22" i="25"/>
  <c r="E22" i="25" l="1"/>
  <c r="G18" i="19"/>
  <c r="D32" i="15" l="1"/>
  <c r="H23" i="14"/>
  <c r="G23" i="14"/>
  <c r="E23" i="14"/>
  <c r="D23" i="14"/>
  <c r="G26" i="13"/>
  <c r="C23" i="25" s="1"/>
  <c r="H26" i="13"/>
  <c r="E26" i="13"/>
  <c r="D26" i="13"/>
  <c r="H26" i="14" l="1"/>
  <c r="E26" i="14"/>
  <c r="G26" i="14"/>
  <c r="F21" i="13"/>
  <c r="I21" i="13" s="1"/>
  <c r="F22" i="13"/>
  <c r="I22" i="13" s="1"/>
  <c r="F24" i="13"/>
  <c r="I24" i="13" s="1"/>
  <c r="F25" i="13"/>
  <c r="I25" i="13" s="1"/>
  <c r="F20" i="13"/>
  <c r="I20" i="13" s="1"/>
  <c r="I15" i="13"/>
  <c r="I16" i="13"/>
  <c r="I17" i="13"/>
  <c r="I18" i="13"/>
  <c r="F19" i="13"/>
  <c r="I19" i="13" s="1"/>
  <c r="I29" i="9" l="1"/>
  <c r="H29" i="9"/>
  <c r="G16" i="5" l="1"/>
  <c r="P35" i="10" l="1"/>
  <c r="P34" i="10" s="1"/>
  <c r="O35" i="10"/>
  <c r="O34" i="10" s="1"/>
  <c r="P29" i="10"/>
  <c r="P28" i="10" s="1"/>
  <c r="O29" i="10"/>
  <c r="O28" i="10" s="1"/>
  <c r="H27" i="10"/>
  <c r="G27" i="10"/>
  <c r="P19" i="10"/>
  <c r="O19" i="10"/>
  <c r="P14" i="10"/>
  <c r="O14" i="10"/>
  <c r="H14" i="10"/>
  <c r="G14" i="10"/>
  <c r="O23" i="10" l="1"/>
  <c r="O40" i="10"/>
  <c r="P40" i="10"/>
  <c r="P23" i="10"/>
  <c r="H48" i="10"/>
  <c r="G48" i="10"/>
  <c r="I15" i="9"/>
  <c r="H15" i="9"/>
  <c r="O43" i="10" l="1"/>
  <c r="P43" i="10"/>
  <c r="P48" i="10" s="1"/>
  <c r="O47" i="10" s="1"/>
  <c r="O53" i="10" s="1"/>
  <c r="F21" i="14"/>
  <c r="I21" i="14" s="1"/>
  <c r="F19" i="14"/>
  <c r="I19" i="14" s="1"/>
  <c r="O48" i="10" l="1"/>
  <c r="O54" i="10" s="1"/>
  <c r="E10" i="25"/>
  <c r="G35" i="7"/>
  <c r="G22" i="7"/>
  <c r="E16" i="20" l="1"/>
  <c r="D16" i="20"/>
  <c r="C16" i="20"/>
  <c r="I38" i="19"/>
  <c r="H38" i="19"/>
  <c r="F38" i="19"/>
  <c r="E38" i="19"/>
  <c r="I33" i="19"/>
  <c r="H33" i="19"/>
  <c r="F33" i="19"/>
  <c r="E33" i="19"/>
  <c r="I30" i="19"/>
  <c r="H30" i="19"/>
  <c r="F30" i="19"/>
  <c r="E30" i="19"/>
  <c r="I26" i="19"/>
  <c r="H26" i="19"/>
  <c r="F26" i="19"/>
  <c r="E26" i="19"/>
  <c r="G42" i="19"/>
  <c r="J42" i="19" s="1"/>
  <c r="G41" i="19"/>
  <c r="J41" i="19" s="1"/>
  <c r="G40" i="19"/>
  <c r="J40" i="19" s="1"/>
  <c r="G39" i="19"/>
  <c r="J39" i="19" s="1"/>
  <c r="G37" i="19"/>
  <c r="J37" i="19" s="1"/>
  <c r="G36" i="19"/>
  <c r="J36" i="19" s="1"/>
  <c r="G35" i="19"/>
  <c r="J35" i="19" s="1"/>
  <c r="G34" i="19"/>
  <c r="J34" i="19" s="1"/>
  <c r="G32" i="19"/>
  <c r="J32" i="19" s="1"/>
  <c r="G31" i="19"/>
  <c r="J31" i="19" s="1"/>
  <c r="G29" i="19"/>
  <c r="J29" i="19" s="1"/>
  <c r="G28" i="19"/>
  <c r="J28" i="19" s="1"/>
  <c r="G27" i="19"/>
  <c r="J27" i="19" s="1"/>
  <c r="G25" i="19"/>
  <c r="J25" i="19" s="1"/>
  <c r="G24" i="19"/>
  <c r="J24" i="19" s="1"/>
  <c r="G23" i="19"/>
  <c r="J23" i="19" s="1"/>
  <c r="G22" i="19"/>
  <c r="J22" i="19" s="1"/>
  <c r="G21" i="19"/>
  <c r="J21" i="19" s="1"/>
  <c r="G20" i="19"/>
  <c r="J20" i="19" s="1"/>
  <c r="G19" i="19"/>
  <c r="J19" i="19" s="1"/>
  <c r="J18" i="19"/>
  <c r="I17" i="19"/>
  <c r="H17" i="19"/>
  <c r="F17" i="19"/>
  <c r="E17" i="19"/>
  <c r="G16" i="19"/>
  <c r="J16" i="19" s="1"/>
  <c r="G15" i="19"/>
  <c r="J15" i="19" s="1"/>
  <c r="I14" i="19"/>
  <c r="H14" i="19"/>
  <c r="F14" i="19"/>
  <c r="E14" i="19"/>
  <c r="D37" i="18"/>
  <c r="C37" i="18"/>
  <c r="D22" i="18"/>
  <c r="C22" i="18"/>
  <c r="H33" i="17"/>
  <c r="H32" i="17"/>
  <c r="H31" i="17"/>
  <c r="H30" i="17"/>
  <c r="H29" i="17"/>
  <c r="H28" i="17"/>
  <c r="H27" i="17"/>
  <c r="H26" i="17"/>
  <c r="F34" i="17"/>
  <c r="D34" i="17"/>
  <c r="H21" i="17"/>
  <c r="H20" i="17"/>
  <c r="H19" i="17"/>
  <c r="H18" i="17"/>
  <c r="H17" i="17"/>
  <c r="H16" i="17"/>
  <c r="H15" i="17"/>
  <c r="H14" i="17"/>
  <c r="H13" i="17"/>
  <c r="F22" i="17"/>
  <c r="D22" i="17"/>
  <c r="F50" i="16"/>
  <c r="I50" i="16" s="1"/>
  <c r="F49" i="16"/>
  <c r="I49" i="16" s="1"/>
  <c r="F48" i="16"/>
  <c r="I48" i="16" s="1"/>
  <c r="F47" i="16"/>
  <c r="I47" i="16" s="1"/>
  <c r="H46" i="16"/>
  <c r="G46" i="16"/>
  <c r="E46" i="16"/>
  <c r="D46" i="16"/>
  <c r="F44" i="16"/>
  <c r="I44" i="16" s="1"/>
  <c r="F43" i="16"/>
  <c r="I43" i="16" s="1"/>
  <c r="F42" i="16"/>
  <c r="I42" i="16" s="1"/>
  <c r="F41" i="16"/>
  <c r="I41" i="16" s="1"/>
  <c r="F40" i="16"/>
  <c r="I40" i="16" s="1"/>
  <c r="F39" i="16"/>
  <c r="I39" i="16" s="1"/>
  <c r="F38" i="16"/>
  <c r="I38" i="16" s="1"/>
  <c r="F37" i="16"/>
  <c r="I37" i="16" s="1"/>
  <c r="F36" i="16"/>
  <c r="I36" i="16" s="1"/>
  <c r="H35" i="16"/>
  <c r="G35" i="16"/>
  <c r="E35" i="16"/>
  <c r="D35" i="16"/>
  <c r="F33" i="16"/>
  <c r="I33" i="16" s="1"/>
  <c r="F32" i="16"/>
  <c r="I32" i="16" s="1"/>
  <c r="F31" i="16"/>
  <c r="I31" i="16" s="1"/>
  <c r="F30" i="16"/>
  <c r="I30" i="16" s="1"/>
  <c r="F29" i="16"/>
  <c r="I29" i="16" s="1"/>
  <c r="F28" i="16"/>
  <c r="I28" i="16" s="1"/>
  <c r="F27" i="16"/>
  <c r="I27" i="16" s="1"/>
  <c r="H26" i="16"/>
  <c r="G26" i="16"/>
  <c r="E26" i="16"/>
  <c r="D26" i="16"/>
  <c r="F24" i="16"/>
  <c r="I24" i="16" s="1"/>
  <c r="F23" i="16"/>
  <c r="I23" i="16" s="1"/>
  <c r="F22" i="16"/>
  <c r="I22" i="16" s="1"/>
  <c r="F21" i="16"/>
  <c r="I21" i="16" s="1"/>
  <c r="F20" i="16"/>
  <c r="F19" i="16"/>
  <c r="I19" i="16" s="1"/>
  <c r="F18" i="16"/>
  <c r="I18" i="16" s="1"/>
  <c r="F17" i="16"/>
  <c r="I17" i="16" s="1"/>
  <c r="H16" i="16"/>
  <c r="G16" i="16"/>
  <c r="E16" i="16"/>
  <c r="D16" i="16"/>
  <c r="H78" i="15"/>
  <c r="G78" i="15"/>
  <c r="E78" i="15"/>
  <c r="D78" i="15"/>
  <c r="H74" i="15"/>
  <c r="G74" i="15"/>
  <c r="E74" i="15"/>
  <c r="D74" i="15"/>
  <c r="H66" i="15"/>
  <c r="G66" i="15"/>
  <c r="E66" i="15"/>
  <c r="D66" i="15"/>
  <c r="H62" i="15"/>
  <c r="G62" i="15"/>
  <c r="E62" i="15"/>
  <c r="D62" i="15"/>
  <c r="H52" i="15"/>
  <c r="G52" i="15"/>
  <c r="E52" i="15"/>
  <c r="D52" i="15"/>
  <c r="H42" i="15"/>
  <c r="G42" i="15"/>
  <c r="E42" i="15"/>
  <c r="D42" i="15"/>
  <c r="H32" i="15"/>
  <c r="G32" i="15"/>
  <c r="E32" i="15"/>
  <c r="F85" i="15"/>
  <c r="I85" i="15" s="1"/>
  <c r="F84" i="15"/>
  <c r="I84" i="15" s="1"/>
  <c r="F83" i="15"/>
  <c r="I83" i="15" s="1"/>
  <c r="F82" i="15"/>
  <c r="I82" i="15" s="1"/>
  <c r="F81" i="15"/>
  <c r="I81" i="15" s="1"/>
  <c r="F80" i="15"/>
  <c r="I80" i="15" s="1"/>
  <c r="F79" i="15"/>
  <c r="I79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70" i="15"/>
  <c r="I70" i="15" s="1"/>
  <c r="F69" i="15"/>
  <c r="I69" i="15" s="1"/>
  <c r="F68" i="15"/>
  <c r="I68" i="15" s="1"/>
  <c r="F67" i="15"/>
  <c r="I67" i="15" s="1"/>
  <c r="F65" i="15"/>
  <c r="I65" i="15" s="1"/>
  <c r="F64" i="15"/>
  <c r="I64" i="15" s="1"/>
  <c r="F63" i="15"/>
  <c r="I63" i="15" s="1"/>
  <c r="F61" i="15"/>
  <c r="I61" i="15" s="1"/>
  <c r="F60" i="15"/>
  <c r="I60" i="15" s="1"/>
  <c r="F59" i="15"/>
  <c r="I59" i="15" s="1"/>
  <c r="F58" i="15"/>
  <c r="I58" i="15" s="1"/>
  <c r="F57" i="15"/>
  <c r="I57" i="15" s="1"/>
  <c r="F56" i="15"/>
  <c r="I56" i="15" s="1"/>
  <c r="F55" i="15"/>
  <c r="I55" i="15" s="1"/>
  <c r="F54" i="15"/>
  <c r="I54" i="15" s="1"/>
  <c r="F53" i="15"/>
  <c r="I53" i="15" s="1"/>
  <c r="F51" i="15"/>
  <c r="I51" i="15" s="1"/>
  <c r="F50" i="15"/>
  <c r="I50" i="15" s="1"/>
  <c r="F49" i="15"/>
  <c r="I49" i="15" s="1"/>
  <c r="F48" i="15"/>
  <c r="I48" i="15" s="1"/>
  <c r="F47" i="15"/>
  <c r="I47" i="15" s="1"/>
  <c r="F46" i="15"/>
  <c r="I46" i="15" s="1"/>
  <c r="F45" i="15"/>
  <c r="I45" i="15" s="1"/>
  <c r="F44" i="15"/>
  <c r="I44" i="15" s="1"/>
  <c r="F43" i="15"/>
  <c r="I43" i="15" s="1"/>
  <c r="F41" i="15"/>
  <c r="I41" i="15" s="1"/>
  <c r="F40" i="15"/>
  <c r="I40" i="15" s="1"/>
  <c r="F39" i="15"/>
  <c r="I39" i="15" s="1"/>
  <c r="F38" i="15"/>
  <c r="I38" i="15" s="1"/>
  <c r="F37" i="15"/>
  <c r="I37" i="15" s="1"/>
  <c r="F36" i="15"/>
  <c r="I36" i="15" s="1"/>
  <c r="F35" i="15"/>
  <c r="I35" i="15" s="1"/>
  <c r="F34" i="15"/>
  <c r="I34" i="15" s="1"/>
  <c r="F33" i="15"/>
  <c r="I33" i="15" s="1"/>
  <c r="F31" i="15"/>
  <c r="I31" i="15" s="1"/>
  <c r="F30" i="15"/>
  <c r="I30" i="15" s="1"/>
  <c r="F29" i="15"/>
  <c r="I29" i="15" s="1"/>
  <c r="F28" i="15"/>
  <c r="I28" i="15" s="1"/>
  <c r="F27" i="15"/>
  <c r="I27" i="15" s="1"/>
  <c r="F26" i="15"/>
  <c r="I26" i="15" s="1"/>
  <c r="F25" i="15"/>
  <c r="I25" i="15" s="1"/>
  <c r="F24" i="15"/>
  <c r="I24" i="15" s="1"/>
  <c r="F23" i="15"/>
  <c r="I23" i="15" s="1"/>
  <c r="H22" i="15"/>
  <c r="G22" i="15"/>
  <c r="E22" i="15"/>
  <c r="D22" i="15"/>
  <c r="H14" i="15"/>
  <c r="G14" i="15"/>
  <c r="F21" i="15"/>
  <c r="I21" i="15" s="1"/>
  <c r="I20" i="15"/>
  <c r="F19" i="15"/>
  <c r="I19" i="15" s="1"/>
  <c r="F18" i="15"/>
  <c r="I18" i="15" s="1"/>
  <c r="F17" i="15"/>
  <c r="I17" i="15" s="1"/>
  <c r="F16" i="15"/>
  <c r="I16" i="15" s="1"/>
  <c r="F15" i="15"/>
  <c r="I15" i="15" s="1"/>
  <c r="E14" i="15"/>
  <c r="D14" i="15"/>
  <c r="F17" i="14"/>
  <c r="I17" i="14" s="1"/>
  <c r="F15" i="14"/>
  <c r="I15" i="14" s="1"/>
  <c r="F13" i="14"/>
  <c r="F14" i="13"/>
  <c r="G54" i="12"/>
  <c r="G53" i="12" s="1"/>
  <c r="G51" i="12"/>
  <c r="G50" i="12"/>
  <c r="G49" i="12"/>
  <c r="G37" i="12"/>
  <c r="G38" i="12"/>
  <c r="G40" i="12"/>
  <c r="G41" i="12"/>
  <c r="G43" i="12"/>
  <c r="G44" i="12"/>
  <c r="G45" i="12"/>
  <c r="G46" i="12"/>
  <c r="G36" i="12"/>
  <c r="E14" i="20"/>
  <c r="D32" i="20"/>
  <c r="D36" i="20" s="1"/>
  <c r="D14" i="20"/>
  <c r="E53" i="12"/>
  <c r="C32" i="20" s="1"/>
  <c r="C36" i="20" s="1"/>
  <c r="E48" i="12"/>
  <c r="C14" i="20" s="1"/>
  <c r="E42" i="12"/>
  <c r="G26" i="12"/>
  <c r="G25" i="12"/>
  <c r="G24" i="12"/>
  <c r="G23" i="12"/>
  <c r="G22" i="12"/>
  <c r="G21" i="12"/>
  <c r="G19" i="12"/>
  <c r="G18" i="12"/>
  <c r="G16" i="12"/>
  <c r="G15" i="12"/>
  <c r="G14" i="12"/>
  <c r="G13" i="12"/>
  <c r="E20" i="12"/>
  <c r="G20" i="12" l="1"/>
  <c r="G42" i="12"/>
  <c r="G35" i="12"/>
  <c r="G48" i="12"/>
  <c r="F28" i="12"/>
  <c r="I14" i="13"/>
  <c r="I26" i="13" s="1"/>
  <c r="F26" i="13"/>
  <c r="E52" i="16"/>
  <c r="E54" i="16" s="1"/>
  <c r="F22" i="15"/>
  <c r="I22" i="15" s="1"/>
  <c r="F23" i="14"/>
  <c r="F35" i="16"/>
  <c r="I35" i="16" s="1"/>
  <c r="H34" i="17"/>
  <c r="G17" i="19"/>
  <c r="J17" i="19" s="1"/>
  <c r="G52" i="16"/>
  <c r="D26" i="14"/>
  <c r="G26" i="19"/>
  <c r="J26" i="19" s="1"/>
  <c r="G30" i="19"/>
  <c r="J30" i="19" s="1"/>
  <c r="G33" i="19"/>
  <c r="J33" i="19" s="1"/>
  <c r="G38" i="19"/>
  <c r="F44" i="19"/>
  <c r="F45" i="19" s="1"/>
  <c r="H28" i="12"/>
  <c r="E35" i="12"/>
  <c r="C13" i="20" s="1"/>
  <c r="C12" i="20" s="1"/>
  <c r="C20" i="20" s="1"/>
  <c r="C24" i="20" s="1"/>
  <c r="C28" i="20" s="1"/>
  <c r="E13" i="20"/>
  <c r="E12" i="20" s="1"/>
  <c r="E20" i="20" s="1"/>
  <c r="E24" i="20" s="1"/>
  <c r="E28" i="20" s="1"/>
  <c r="H86" i="15"/>
  <c r="F32" i="15"/>
  <c r="I32" i="15" s="1"/>
  <c r="F42" i="15"/>
  <c r="I42" i="15" s="1"/>
  <c r="F52" i="15"/>
  <c r="I52" i="15" s="1"/>
  <c r="F62" i="15"/>
  <c r="I62" i="15" s="1"/>
  <c r="F66" i="15"/>
  <c r="I66" i="15" s="1"/>
  <c r="F74" i="15"/>
  <c r="I74" i="15" s="1"/>
  <c r="D52" i="16"/>
  <c r="F26" i="16"/>
  <c r="I26" i="16" s="1"/>
  <c r="F46" i="16"/>
  <c r="H52" i="16"/>
  <c r="E44" i="19"/>
  <c r="E45" i="19" s="1"/>
  <c r="G14" i="19"/>
  <c r="J14" i="19" s="1"/>
  <c r="I56" i="12"/>
  <c r="E32" i="20"/>
  <c r="E86" i="15"/>
  <c r="G86" i="15"/>
  <c r="G88" i="15" s="1"/>
  <c r="C39" i="18"/>
  <c r="H44" i="19"/>
  <c r="H45" i="19" s="1"/>
  <c r="J38" i="19"/>
  <c r="F56" i="12"/>
  <c r="H56" i="12"/>
  <c r="F14" i="15"/>
  <c r="I14" i="15" s="1"/>
  <c r="H22" i="17"/>
  <c r="F36" i="17"/>
  <c r="D39" i="18"/>
  <c r="I44" i="19"/>
  <c r="I45" i="19" s="1"/>
  <c r="F16" i="16"/>
  <c r="D13" i="20"/>
  <c r="D12" i="20" s="1"/>
  <c r="D20" i="20" s="1"/>
  <c r="D24" i="20" s="1"/>
  <c r="D28" i="20" s="1"/>
  <c r="D36" i="17"/>
  <c r="I13" i="14"/>
  <c r="I23" i="14" s="1"/>
  <c r="I28" i="12"/>
  <c r="D86" i="15"/>
  <c r="E56" i="12"/>
  <c r="I20" i="16"/>
  <c r="I16" i="16" s="1"/>
  <c r="F78" i="15"/>
  <c r="E28" i="12"/>
  <c r="E21" i="7"/>
  <c r="E34" i="7" s="1"/>
  <c r="I27" i="2"/>
  <c r="E148" i="3" s="1"/>
  <c r="D34" i="8"/>
  <c r="G34" i="8" s="1"/>
  <c r="H34" i="8" s="1"/>
  <c r="D33" i="8"/>
  <c r="G33" i="8" s="1"/>
  <c r="H33" i="8" s="1"/>
  <c r="D32" i="8"/>
  <c r="G32" i="8" s="1"/>
  <c r="H32" i="8" s="1"/>
  <c r="D31" i="8"/>
  <c r="G31" i="8" s="1"/>
  <c r="D30" i="8"/>
  <c r="G30" i="8" s="1"/>
  <c r="H30" i="8" s="1"/>
  <c r="D29" i="8"/>
  <c r="G29" i="8" s="1"/>
  <c r="H29" i="8" s="1"/>
  <c r="D28" i="8"/>
  <c r="G28" i="8" s="1"/>
  <c r="H28" i="8" s="1"/>
  <c r="D27" i="8"/>
  <c r="G27" i="8" s="1"/>
  <c r="D26" i="8"/>
  <c r="G26" i="8" s="1"/>
  <c r="H26" i="8" s="1"/>
  <c r="D22" i="8"/>
  <c r="G22" i="8" s="1"/>
  <c r="H22" i="8" s="1"/>
  <c r="D17" i="8"/>
  <c r="G17" i="8" s="1"/>
  <c r="D18" i="8"/>
  <c r="G18" i="8" s="1"/>
  <c r="H18" i="8" s="1"/>
  <c r="D19" i="8"/>
  <c r="G19" i="8" s="1"/>
  <c r="H19" i="8" s="1"/>
  <c r="D20" i="8"/>
  <c r="G20" i="8" s="1"/>
  <c r="H20" i="8" s="1"/>
  <c r="D21" i="8"/>
  <c r="G21" i="8" s="1"/>
  <c r="D16" i="8"/>
  <c r="G16" i="8" s="1"/>
  <c r="I33" i="9"/>
  <c r="H33" i="9"/>
  <c r="I28" i="9"/>
  <c r="H28" i="9"/>
  <c r="I19" i="9"/>
  <c r="H19" i="9"/>
  <c r="I14" i="9"/>
  <c r="H14" i="9"/>
  <c r="F24" i="8"/>
  <c r="E24" i="8"/>
  <c r="F14" i="8"/>
  <c r="E14" i="8"/>
  <c r="H36" i="7"/>
  <c r="H35" i="7"/>
  <c r="G32" i="7"/>
  <c r="D32" i="7"/>
  <c r="H30" i="7"/>
  <c r="H29" i="7"/>
  <c r="H28" i="7"/>
  <c r="G27" i="7"/>
  <c r="F27" i="7"/>
  <c r="E27" i="7"/>
  <c r="D27" i="7"/>
  <c r="H23" i="7"/>
  <c r="H22" i="7"/>
  <c r="G19" i="7"/>
  <c r="D19" i="7"/>
  <c r="H17" i="7"/>
  <c r="H16" i="7"/>
  <c r="H15" i="7"/>
  <c r="G14" i="7"/>
  <c r="F14" i="7"/>
  <c r="E14" i="7"/>
  <c r="D14" i="7"/>
  <c r="H12" i="7"/>
  <c r="G47" i="5"/>
  <c r="F47" i="5"/>
  <c r="G39" i="5"/>
  <c r="F39" i="5"/>
  <c r="G32" i="5"/>
  <c r="F32" i="5"/>
  <c r="G27" i="5"/>
  <c r="F27" i="5"/>
  <c r="C25" i="5"/>
  <c r="B25" i="5"/>
  <c r="C21" i="5"/>
  <c r="B21" i="5"/>
  <c r="F16" i="5"/>
  <c r="G11" i="5"/>
  <c r="C11" i="5"/>
  <c r="B11" i="5"/>
  <c r="D16" i="2"/>
  <c r="E120" i="3" s="1"/>
  <c r="I16" i="2"/>
  <c r="E139" i="3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3" i="2"/>
  <c r="J53" i="2" s="1"/>
  <c r="E217" i="3" s="1"/>
  <c r="I52" i="2"/>
  <c r="E166" i="3" s="1"/>
  <c r="I46" i="2"/>
  <c r="E162" i="3" s="1"/>
  <c r="I47" i="2"/>
  <c r="J47" i="2" s="1"/>
  <c r="E213" i="3" s="1"/>
  <c r="I48" i="2"/>
  <c r="E164" i="3" s="1"/>
  <c r="I39" i="2"/>
  <c r="J39" i="2" s="1"/>
  <c r="E207" i="3" s="1"/>
  <c r="I40" i="2"/>
  <c r="J40" i="2" s="1"/>
  <c r="E208" i="3" s="1"/>
  <c r="I38" i="2"/>
  <c r="E156" i="3" s="1"/>
  <c r="I28" i="2"/>
  <c r="J28" i="2" s="1"/>
  <c r="E199" i="3" s="1"/>
  <c r="I29" i="2"/>
  <c r="E150" i="3" s="1"/>
  <c r="I30" i="2"/>
  <c r="E151" i="3" s="1"/>
  <c r="I31" i="2"/>
  <c r="J31" i="2" s="1"/>
  <c r="E202" i="3" s="1"/>
  <c r="I32" i="2"/>
  <c r="E153" i="3" s="1"/>
  <c r="I17" i="2"/>
  <c r="J17" i="2" s="1"/>
  <c r="E190" i="3" s="1"/>
  <c r="I18" i="2"/>
  <c r="I19" i="2"/>
  <c r="E142" i="3" s="1"/>
  <c r="I20" i="2"/>
  <c r="J20" i="2" s="1"/>
  <c r="E193" i="3" s="1"/>
  <c r="I21" i="2"/>
  <c r="J21" i="2" s="1"/>
  <c r="E194" i="3" s="1"/>
  <c r="I22" i="2"/>
  <c r="E145" i="3" s="1"/>
  <c r="I23" i="2"/>
  <c r="J23" i="2" s="1"/>
  <c r="E196" i="3" s="1"/>
  <c r="D27" i="2"/>
  <c r="E27" i="2" s="1"/>
  <c r="E179" i="3" s="1"/>
  <c r="D28" i="2"/>
  <c r="D29" i="2"/>
  <c r="E131" i="3" s="1"/>
  <c r="D30" i="2"/>
  <c r="E30" i="2" s="1"/>
  <c r="E182" i="3" s="1"/>
  <c r="D31" i="2"/>
  <c r="D32" i="2"/>
  <c r="E134" i="3" s="1"/>
  <c r="D33" i="2"/>
  <c r="E135" i="3" s="1"/>
  <c r="D34" i="2"/>
  <c r="E34" i="2" s="1"/>
  <c r="E186" i="3" s="1"/>
  <c r="D26" i="2"/>
  <c r="E26" i="2" s="1"/>
  <c r="E178" i="3" s="1"/>
  <c r="D17" i="2"/>
  <c r="E17" i="2" s="1"/>
  <c r="E171" i="3" s="1"/>
  <c r="D18" i="2"/>
  <c r="E122" i="3" s="1"/>
  <c r="D19" i="2"/>
  <c r="E123" i="3" s="1"/>
  <c r="D20" i="2"/>
  <c r="E124" i="3" s="1"/>
  <c r="D21" i="2"/>
  <c r="E125" i="3" s="1"/>
  <c r="D22" i="2"/>
  <c r="E22" i="2" s="1"/>
  <c r="E176" i="3" s="1"/>
  <c r="G55" i="1"/>
  <c r="E105" i="3" s="1"/>
  <c r="F55" i="1"/>
  <c r="E53" i="3" s="1"/>
  <c r="G41" i="1"/>
  <c r="E95" i="3" s="1"/>
  <c r="F41" i="1"/>
  <c r="E43" i="3" s="1"/>
  <c r="C38" i="1"/>
  <c r="B38" i="1"/>
  <c r="E24" i="3" s="1"/>
  <c r="G35" i="1"/>
  <c r="E93" i="3" s="1"/>
  <c r="F35" i="1"/>
  <c r="G24" i="1"/>
  <c r="E86" i="3" s="1"/>
  <c r="F24" i="1"/>
  <c r="E34" i="3" s="1"/>
  <c r="C23" i="1"/>
  <c r="E66" i="3" s="1"/>
  <c r="B23" i="1"/>
  <c r="E14" i="3" s="1"/>
  <c r="H25" i="9" l="1"/>
  <c r="J28" i="12"/>
  <c r="J56" i="12"/>
  <c r="F26" i="14"/>
  <c r="H54" i="16"/>
  <c r="G54" i="16"/>
  <c r="D54" i="16"/>
  <c r="H88" i="15"/>
  <c r="E88" i="15"/>
  <c r="D88" i="15"/>
  <c r="E163" i="3"/>
  <c r="J48" i="2"/>
  <c r="E214" i="3" s="1"/>
  <c r="J38" i="2"/>
  <c r="E206" i="3" s="1"/>
  <c r="H36" i="17"/>
  <c r="F52" i="16"/>
  <c r="I26" i="14"/>
  <c r="E21" i="2"/>
  <c r="E175" i="3" s="1"/>
  <c r="J30" i="2"/>
  <c r="E201" i="3" s="1"/>
  <c r="J19" i="2"/>
  <c r="E192" i="3" s="1"/>
  <c r="G44" i="19"/>
  <c r="G45" i="19" s="1"/>
  <c r="H27" i="7"/>
  <c r="H39" i="9"/>
  <c r="E143" i="3"/>
  <c r="J16" i="2"/>
  <c r="E189" i="3" s="1"/>
  <c r="E167" i="3"/>
  <c r="J18" i="2"/>
  <c r="E32" i="2"/>
  <c r="E184" i="3" s="1"/>
  <c r="E130" i="3"/>
  <c r="E18" i="2"/>
  <c r="E172" i="3" s="1"/>
  <c r="E133" i="3"/>
  <c r="F12" i="8"/>
  <c r="E12" i="8"/>
  <c r="H21" i="7"/>
  <c r="J32" i="2"/>
  <c r="E203" i="3" s="1"/>
  <c r="J22" i="2"/>
  <c r="E195" i="3" s="1"/>
  <c r="E28" i="2"/>
  <c r="E121" i="3"/>
  <c r="C32" i="5"/>
  <c r="E19" i="7"/>
  <c r="E25" i="7" s="1"/>
  <c r="J46" i="2"/>
  <c r="E212" i="3" s="1"/>
  <c r="G28" i="12"/>
  <c r="E126" i="3"/>
  <c r="E146" i="3"/>
  <c r="I46" i="16"/>
  <c r="I52" i="16" s="1"/>
  <c r="E19" i="2"/>
  <c r="E173" i="3" s="1"/>
  <c r="E36" i="20"/>
  <c r="E157" i="3"/>
  <c r="G25" i="7"/>
  <c r="G38" i="7" s="1"/>
  <c r="K18" i="8"/>
  <c r="E132" i="3"/>
  <c r="E140" i="3"/>
  <c r="E33" i="2"/>
  <c r="E185" i="3" s="1"/>
  <c r="E144" i="3"/>
  <c r="H27" i="8"/>
  <c r="K27" i="8"/>
  <c r="E32" i="7"/>
  <c r="H34" i="7"/>
  <c r="E136" i="3"/>
  <c r="J27" i="2"/>
  <c r="E198" i="3" s="1"/>
  <c r="G50" i="5"/>
  <c r="H14" i="7"/>
  <c r="I39" i="9"/>
  <c r="E129" i="3"/>
  <c r="E149" i="3"/>
  <c r="K33" i="8"/>
  <c r="I36" i="2"/>
  <c r="E155" i="3" s="1"/>
  <c r="I50" i="2"/>
  <c r="E165" i="3" s="1"/>
  <c r="E128" i="3"/>
  <c r="E141" i="3"/>
  <c r="E152" i="3"/>
  <c r="I14" i="2"/>
  <c r="E138" i="3" s="1"/>
  <c r="J44" i="19"/>
  <c r="J45" i="19" s="1"/>
  <c r="E158" i="3"/>
  <c r="I25" i="9"/>
  <c r="J52" i="2"/>
  <c r="B32" i="5"/>
  <c r="D25" i="7"/>
  <c r="D38" i="7" s="1"/>
  <c r="G56" i="12"/>
  <c r="I78" i="15"/>
  <c r="I86" i="15" s="1"/>
  <c r="F86" i="15"/>
  <c r="H17" i="8"/>
  <c r="K17" i="8"/>
  <c r="K21" i="8"/>
  <c r="H21" i="8"/>
  <c r="K29" i="8"/>
  <c r="K22" i="8"/>
  <c r="K32" i="8"/>
  <c r="K19" i="8"/>
  <c r="K28" i="8"/>
  <c r="K34" i="8"/>
  <c r="F37" i="1"/>
  <c r="I41" i="9" s="1"/>
  <c r="C40" i="1"/>
  <c r="E77" i="3" s="1"/>
  <c r="G37" i="1"/>
  <c r="H41" i="9" s="1"/>
  <c r="H16" i="8"/>
  <c r="K16" i="8"/>
  <c r="E16" i="2"/>
  <c r="E170" i="3" s="1"/>
  <c r="D14" i="8"/>
  <c r="B40" i="1"/>
  <c r="E25" i="3" s="1"/>
  <c r="H31" i="8"/>
  <c r="K31" i="8"/>
  <c r="E31" i="2"/>
  <c r="D24" i="2"/>
  <c r="E127" i="3" s="1"/>
  <c r="E76" i="3"/>
  <c r="E41" i="3"/>
  <c r="K30" i="8"/>
  <c r="E29" i="2"/>
  <c r="I25" i="2"/>
  <c r="E147" i="3" s="1"/>
  <c r="J29" i="2"/>
  <c r="E200" i="3" s="1"/>
  <c r="K20" i="8"/>
  <c r="K26" i="8"/>
  <c r="D24" i="8"/>
  <c r="G24" i="8" s="1"/>
  <c r="H24" i="8" s="1"/>
  <c r="E20" i="2"/>
  <c r="D14" i="2"/>
  <c r="E119" i="3" s="1"/>
  <c r="J36" i="2" l="1"/>
  <c r="E205" i="3" s="1"/>
  <c r="B58" i="12"/>
  <c r="I54" i="16"/>
  <c r="F54" i="16"/>
  <c r="F88" i="15"/>
  <c r="I88" i="15"/>
  <c r="E94" i="3"/>
  <c r="H43" i="9"/>
  <c r="H47" i="9" s="1"/>
  <c r="J14" i="2"/>
  <c r="E188" i="3" s="1"/>
  <c r="E191" i="3"/>
  <c r="E180" i="3"/>
  <c r="E183" i="3"/>
  <c r="E38" i="7"/>
  <c r="G52" i="5"/>
  <c r="G49" i="1" s="1"/>
  <c r="I43" i="9"/>
  <c r="I47" i="9" s="1"/>
  <c r="J50" i="2"/>
  <c r="E215" i="3" s="1"/>
  <c r="E216" i="3"/>
  <c r="G14" i="8"/>
  <c r="G12" i="8" s="1"/>
  <c r="D12" i="8"/>
  <c r="E42" i="3"/>
  <c r="D12" i="2"/>
  <c r="E118" i="3" s="1"/>
  <c r="E24" i="2"/>
  <c r="E177" i="3" s="1"/>
  <c r="E181" i="3"/>
  <c r="J25" i="2"/>
  <c r="I12" i="2"/>
  <c r="E137" i="3" s="1"/>
  <c r="E14" i="2"/>
  <c r="E174" i="3"/>
  <c r="J12" i="2" l="1"/>
  <c r="E187" i="3" s="1"/>
  <c r="I45" i="2"/>
  <c r="G47" i="1"/>
  <c r="E99" i="3" s="1"/>
  <c r="F20" i="7"/>
  <c r="H20" i="7" s="1"/>
  <c r="E100" i="3"/>
  <c r="H14" i="8"/>
  <c r="H12" i="8" s="1"/>
  <c r="E197" i="3"/>
  <c r="E169" i="3"/>
  <c r="E12" i="2"/>
  <c r="E168" i="3" s="1"/>
  <c r="G60" i="1" l="1"/>
  <c r="G62" i="1" s="1"/>
  <c r="E109" i="3" s="1"/>
  <c r="F19" i="7"/>
  <c r="H19" i="7" s="1"/>
  <c r="E161" i="3"/>
  <c r="J45" i="2"/>
  <c r="E108" i="3" l="1"/>
  <c r="E211" i="3"/>
  <c r="F25" i="7"/>
  <c r="H25" i="7" s="1"/>
  <c r="K25" i="7" s="1"/>
  <c r="F11" i="5" l="1"/>
  <c r="F50" i="5" s="1"/>
  <c r="F52" i="5" s="1"/>
  <c r="F49" i="1" s="1"/>
  <c r="E48" i="3" l="1"/>
  <c r="F47" i="1"/>
  <c r="F33" i="7"/>
  <c r="I44" i="2"/>
  <c r="E160" i="3" l="1"/>
  <c r="I42" i="2"/>
  <c r="J44" i="2"/>
  <c r="E47" i="3"/>
  <c r="F60" i="1"/>
  <c r="H33" i="7"/>
  <c r="F32" i="7"/>
  <c r="H32" i="7" l="1"/>
  <c r="F38" i="7"/>
  <c r="H38" i="7" s="1"/>
  <c r="K38" i="7" s="1"/>
  <c r="E159" i="3"/>
  <c r="I34" i="2"/>
  <c r="E154" i="3" s="1"/>
  <c r="E56" i="3"/>
  <c r="F62" i="1"/>
  <c r="E57" i="3" s="1"/>
  <c r="E210" i="3"/>
  <c r="J42" i="2"/>
  <c r="E209" i="3" l="1"/>
  <c r="J34" i="2"/>
  <c r="E204" i="3" s="1"/>
</calcChain>
</file>

<file path=xl/sharedStrings.xml><?xml version="1.0" encoding="utf-8"?>
<sst xmlns="http://schemas.openxmlformats.org/spreadsheetml/2006/main" count="8997" uniqueCount="4953">
  <si>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</si>
  <si>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</si>
  <si>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</si>
  <si>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</si>
  <si>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</si>
  <si>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</si>
  <si>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</si>
  <si>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</si>
  <si>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</si>
  <si>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</si>
  <si>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</si>
  <si>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</si>
  <si>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</si>
  <si>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</si>
  <si>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</si>
  <si>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</si>
  <si>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</si>
  <si>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</si>
  <si>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</si>
  <si>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</si>
  <si>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</si>
  <si>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</si>
  <si>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</si>
  <si>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</si>
  <si>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</si>
  <si>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</si>
  <si>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</si>
  <si>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</si>
  <si>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</si>
  <si>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</si>
  <si>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</si>
  <si>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</si>
  <si>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</si>
  <si>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</si>
  <si>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</si>
  <si>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</si>
  <si>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</si>
  <si>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</si>
  <si>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</si>
  <si>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</si>
  <si>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</si>
  <si>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</si>
  <si>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</si>
  <si>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</si>
  <si>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</si>
  <si>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</si>
  <si>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</si>
  <si>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</si>
  <si>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</si>
  <si>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</si>
  <si>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</si>
  <si>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</si>
  <si>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</si>
  <si>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</si>
  <si>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</si>
  <si>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</si>
  <si>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</si>
  <si>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</si>
  <si>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</si>
  <si>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</si>
  <si>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</si>
  <si>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</si>
  <si>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</si>
  <si>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</si>
  <si>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</si>
  <si>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</si>
  <si>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</si>
  <si>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</si>
  <si>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</si>
  <si>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</si>
  <si>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</si>
  <si>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</si>
  <si>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</si>
  <si>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</si>
  <si>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</si>
  <si>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</si>
  <si>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</si>
  <si>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</si>
  <si>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</si>
  <si>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</si>
  <si>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</si>
  <si>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</si>
  <si>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</si>
  <si>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</si>
  <si>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</si>
  <si>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</si>
  <si>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</si>
  <si>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</si>
  <si>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</si>
  <si>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</si>
  <si>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</si>
  <si>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</si>
  <si>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</si>
  <si>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</si>
  <si>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</si>
  <si>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</si>
  <si>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</si>
  <si>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</si>
  <si>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</si>
  <si>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</si>
  <si>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</si>
  <si>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</si>
  <si>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</si>
  <si>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</si>
  <si>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</si>
  <si>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</si>
  <si>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</si>
  <si>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</si>
  <si>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</si>
  <si>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</si>
  <si>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</si>
  <si>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</si>
  <si>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</si>
  <si>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</si>
  <si>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</si>
  <si>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</si>
  <si>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</si>
  <si>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</si>
  <si>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</si>
  <si>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</si>
  <si>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</si>
  <si>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</si>
  <si>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</si>
  <si>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</si>
  <si>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</si>
  <si>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</si>
  <si>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</si>
  <si>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</si>
  <si>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</si>
  <si>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</si>
  <si>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</si>
  <si>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</si>
  <si>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</si>
  <si>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</si>
  <si>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</si>
  <si>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</si>
  <si>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</si>
  <si>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</si>
  <si>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</si>
  <si>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</si>
  <si>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</si>
  <si>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</si>
  <si>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</si>
  <si>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</si>
  <si>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</si>
  <si>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</si>
  <si>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</si>
  <si>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</si>
  <si>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</si>
  <si>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</si>
  <si>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</si>
  <si>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</si>
  <si>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</si>
  <si>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</si>
  <si>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</si>
  <si>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</si>
  <si>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</si>
  <si>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</si>
  <si>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</si>
  <si>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</si>
  <si>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</si>
  <si>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</si>
  <si>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</si>
  <si>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</si>
  <si>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</si>
  <si>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</si>
  <si>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</si>
  <si>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</si>
  <si>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</si>
  <si>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</si>
  <si>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</si>
  <si>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</si>
  <si>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</si>
  <si>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</si>
  <si>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</si>
  <si>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</si>
  <si>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</si>
  <si>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</si>
  <si>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</si>
  <si>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</si>
  <si>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</si>
  <si>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</si>
  <si>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</si>
  <si>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</si>
  <si>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</si>
  <si>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</si>
  <si>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</si>
  <si>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</si>
  <si>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</si>
  <si>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</si>
  <si>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</si>
  <si>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</si>
  <si>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</si>
  <si>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</si>
  <si>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</si>
  <si>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</si>
  <si>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</si>
  <si>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</si>
  <si>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</si>
  <si>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</si>
  <si>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</si>
  <si>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</si>
  <si>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</si>
  <si>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</si>
  <si>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</si>
  <si>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</si>
  <si>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</si>
  <si>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</si>
  <si>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</si>
  <si>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</si>
  <si>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</si>
  <si>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</si>
  <si>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</si>
  <si>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</si>
  <si>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</si>
  <si>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</si>
  <si>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</si>
  <si>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</si>
  <si>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</si>
  <si>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</si>
  <si>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</si>
  <si>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</si>
  <si>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</si>
  <si>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</si>
  <si>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</si>
  <si>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</si>
  <si>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</si>
  <si>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</si>
  <si>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</si>
  <si>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</si>
  <si>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</si>
  <si>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</si>
  <si>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</si>
  <si>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</si>
  <si>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</si>
  <si>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</si>
  <si>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</si>
  <si>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</si>
  <si>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</si>
  <si>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</si>
  <si>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</si>
  <si>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</si>
  <si>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</si>
  <si>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</si>
  <si>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</si>
  <si>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</si>
  <si>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</si>
  <si>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</si>
  <si>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</si>
  <si>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</si>
  <si>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</si>
  <si>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</si>
  <si>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</si>
  <si>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</si>
  <si>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</si>
  <si>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</si>
  <si>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</si>
  <si>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</si>
  <si>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</si>
  <si>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</si>
  <si>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</si>
  <si>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</si>
  <si>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</si>
  <si>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</si>
  <si>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</si>
  <si>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</si>
  <si>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</si>
  <si>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</si>
  <si>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</si>
  <si>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</si>
  <si>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</si>
  <si>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</si>
  <si>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</si>
  <si>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</si>
  <si>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</si>
  <si>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</si>
  <si>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</si>
  <si>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</si>
  <si>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</si>
  <si>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</si>
  <si>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</si>
  <si>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</si>
  <si>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</si>
  <si>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</si>
  <si>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</si>
  <si>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</si>
  <si>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</si>
  <si>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</si>
  <si>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</si>
  <si>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</si>
  <si>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</si>
  <si>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</si>
  <si>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</si>
  <si>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</si>
  <si>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</si>
  <si>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</si>
  <si>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</si>
  <si>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</si>
  <si>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</si>
  <si>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</si>
  <si>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</si>
  <si>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</si>
  <si>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</si>
  <si>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</si>
  <si>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</si>
  <si>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</si>
  <si>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</si>
  <si>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</si>
  <si>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</si>
  <si>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</si>
  <si>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</si>
  <si>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</si>
  <si>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</si>
  <si>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</si>
  <si>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</si>
  <si>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</si>
  <si>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</si>
  <si>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</si>
  <si>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</si>
  <si>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</si>
  <si>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</si>
  <si>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</si>
  <si>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</si>
  <si>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</si>
  <si>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</si>
  <si>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</si>
  <si>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</si>
  <si>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</si>
  <si>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</si>
  <si>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</si>
  <si>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</si>
  <si>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</si>
  <si>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</si>
  <si>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</si>
  <si>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</si>
  <si>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</si>
  <si>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</si>
  <si>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</si>
  <si>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</si>
  <si>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</si>
  <si>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</si>
  <si>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</si>
  <si>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</si>
  <si>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</si>
  <si>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</si>
  <si>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</si>
  <si>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</si>
  <si>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</si>
  <si>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</si>
  <si>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</si>
  <si>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</si>
  <si>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</si>
  <si>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</si>
  <si>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</si>
  <si>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</si>
  <si>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</si>
  <si>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</si>
  <si>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</si>
  <si>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</si>
  <si>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</si>
  <si>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</si>
  <si>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</si>
  <si>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</si>
  <si>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</si>
  <si>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</si>
  <si>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</si>
  <si>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</si>
  <si>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</si>
  <si>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</si>
  <si>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</si>
  <si>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</si>
  <si>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</si>
  <si>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</si>
  <si>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</si>
  <si>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</si>
  <si>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</si>
  <si>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</si>
  <si>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</si>
  <si>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</si>
  <si>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</si>
  <si>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</si>
  <si>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</si>
  <si>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</si>
  <si>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</si>
  <si>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</si>
  <si>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</si>
  <si>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</si>
  <si>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</si>
  <si>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</si>
  <si>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</si>
  <si>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</si>
  <si>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</si>
  <si>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</si>
  <si>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</si>
  <si>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</si>
  <si>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</si>
  <si>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</si>
  <si>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</si>
  <si>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 xml:space="preserve">Estado de Variación en la Hacienda Pública  </t>
  </si>
  <si>
    <t>Egresos por Programas y Proyectos</t>
  </si>
  <si>
    <t>Clave</t>
  </si>
  <si>
    <t>Descripción</t>
  </si>
  <si>
    <t>Presupuesto Programado</t>
  </si>
  <si>
    <t>Eficiencia del Ejercicio</t>
  </si>
  <si>
    <t>Clasificación por Objeto del Gasto (Capítulo y Concepto)</t>
  </si>
  <si>
    <t>Pasivos Contingentes</t>
  </si>
  <si>
    <t>Indicadores de Resultados</t>
  </si>
  <si>
    <t>Relación de Esquemas Bursátiles y de Coberturas Financieras</t>
  </si>
  <si>
    <t>Egresos por Programas y Proyectos de Inversión</t>
  </si>
  <si>
    <t>Del 1 de enero al 31 de diciembre de 2017 y 2016</t>
  </si>
  <si>
    <t>Cuenta  Pública 2017</t>
  </si>
  <si>
    <t>Cuenta Pública 2017</t>
  </si>
  <si>
    <t>Del 1 de enero al 31 de diciembre de 2017</t>
  </si>
  <si>
    <t>Al 31 de diciembre de 2017 y 2016</t>
  </si>
  <si>
    <t>Del 1 de enero al 31 de diciembre 2017</t>
  </si>
  <si>
    <t>Al 31 de diciembre de 2017</t>
  </si>
  <si>
    <t>Hacienda Pública/Patrimonio Neto Final del Ejercicio 2016</t>
  </si>
  <si>
    <t>Cambios en la Hacienda Pública/Patrimonio Neto del Ejercicio 2017</t>
  </si>
  <si>
    <t>Saldo Neto en la Hacienda Pública / Patrimonio 2017</t>
  </si>
  <si>
    <t>Flujos de Efectivo de las Actividades de Operación</t>
  </si>
  <si>
    <t>Estado de Situación Financiera</t>
  </si>
  <si>
    <t xml:space="preserve">Ente Público:   </t>
  </si>
  <si>
    <t xml:space="preserve">                           </t>
  </si>
  <si>
    <t xml:space="preserve">Ente Público:    </t>
  </si>
  <si>
    <t>III. Balance Presupuestario (Superávit o Déficit) (III = I - II)</t>
  </si>
  <si>
    <t>III. Balance presupuestario (Superávit o Déficit)</t>
  </si>
  <si>
    <t>IV. Intereses, Comisiones y Gastos de la Deuda</t>
  </si>
  <si>
    <t xml:space="preserve">    C. Endeudamiento ó desendeudamiento (C = A - B)</t>
  </si>
  <si>
    <t xml:space="preserve">Ente Público: </t>
  </si>
  <si>
    <t>Relación de Bienes Inmuebles que Componen el Patrimonio</t>
  </si>
  <si>
    <t>UNIVERSIDAD TECNOLÓGICA DE CALVILLO</t>
  </si>
  <si>
    <t>RECTORIA</t>
  </si>
  <si>
    <t>BIBLIOTECA</t>
  </si>
  <si>
    <t>ENFERMERIA</t>
  </si>
  <si>
    <t>DIRECCIÓN DE VINCULACIÓN</t>
  </si>
  <si>
    <t>DIRECCIÓN DE PLANEACIÓN</t>
  </si>
  <si>
    <t>DEPARTAMENTO JURÍDICO</t>
  </si>
  <si>
    <t>DIRECCIÓN DE ADMINISTRACIÓN Y FINANZAS</t>
  </si>
  <si>
    <t>SERVICIOS GENERALES</t>
  </si>
  <si>
    <t>SOPORTE TÉCNICO</t>
  </si>
  <si>
    <t>SERVICIOS ESCOLARES</t>
  </si>
  <si>
    <t>DEPARTAMENTO ACADÉMICO</t>
  </si>
  <si>
    <t>EDUCACIÓN SUPERIOR</t>
  </si>
  <si>
    <t>5110011001</t>
  </si>
  <si>
    <t>SILLA ACOJINADA TUBULAR CROMADO MARCA P.M. STEELE MODELO OR13TSCWE</t>
  </si>
  <si>
    <t>5110011002</t>
  </si>
  <si>
    <t>5110011003</t>
  </si>
  <si>
    <t>5110011004</t>
  </si>
  <si>
    <t>5110011005</t>
  </si>
  <si>
    <t>5110011006</t>
  </si>
  <si>
    <t>5110011007</t>
  </si>
  <si>
    <t>5110011008</t>
  </si>
  <si>
    <t>5110011009</t>
  </si>
  <si>
    <t>5110011010</t>
  </si>
  <si>
    <t>5110011011</t>
  </si>
  <si>
    <t>5110011012</t>
  </si>
  <si>
    <t>5110011013</t>
  </si>
  <si>
    <t>5110011014</t>
  </si>
  <si>
    <t>5110011015</t>
  </si>
  <si>
    <t>5110011016</t>
  </si>
  <si>
    <t>5110011017</t>
  </si>
  <si>
    <t>5110011018</t>
  </si>
  <si>
    <t>5110011019</t>
  </si>
  <si>
    <t>5110011020</t>
  </si>
  <si>
    <t>5110011021</t>
  </si>
  <si>
    <t>5110011022</t>
  </si>
  <si>
    <t>5110011023</t>
  </si>
  <si>
    <t>5110011024</t>
  </si>
  <si>
    <t>5110011025</t>
  </si>
  <si>
    <t>5110011026</t>
  </si>
  <si>
    <t>5110011027</t>
  </si>
  <si>
    <t>5110011028</t>
  </si>
  <si>
    <t>5110011029</t>
  </si>
  <si>
    <t>5110011030</t>
  </si>
  <si>
    <t>5110011031</t>
  </si>
  <si>
    <t>5110011032</t>
  </si>
  <si>
    <t>5110011033</t>
  </si>
  <si>
    <t>5110011034</t>
  </si>
  <si>
    <t>5110011035</t>
  </si>
  <si>
    <t>5110011036</t>
  </si>
  <si>
    <t>5110011037</t>
  </si>
  <si>
    <t>5110011038</t>
  </si>
  <si>
    <t>5110011039</t>
  </si>
  <si>
    <t>5110011040</t>
  </si>
  <si>
    <t>5110011041</t>
  </si>
  <si>
    <t>5110011042</t>
  </si>
  <si>
    <t>5110011043</t>
  </si>
  <si>
    <t>5110011044</t>
  </si>
  <si>
    <t>5110011045</t>
  </si>
  <si>
    <t>5110011046</t>
  </si>
  <si>
    <t>5110011047</t>
  </si>
  <si>
    <t>5110011048</t>
  </si>
  <si>
    <t>5110011049</t>
  </si>
  <si>
    <t>5110011050</t>
  </si>
  <si>
    <t>5110011051</t>
  </si>
  <si>
    <t>5110011052</t>
  </si>
  <si>
    <t>5110011053</t>
  </si>
  <si>
    <t>5110011054</t>
  </si>
  <si>
    <t>5110011055</t>
  </si>
  <si>
    <t>5110011056</t>
  </si>
  <si>
    <t>5110011057</t>
  </si>
  <si>
    <t>5110011058</t>
  </si>
  <si>
    <t>5110011059</t>
  </si>
  <si>
    <t>5110011060</t>
  </si>
  <si>
    <t>5110011061</t>
  </si>
  <si>
    <t>5110011062</t>
  </si>
  <si>
    <t>5110011063</t>
  </si>
  <si>
    <t>5110011064</t>
  </si>
  <si>
    <t>5110011065</t>
  </si>
  <si>
    <t>5110011066</t>
  </si>
  <si>
    <t>5110011067</t>
  </si>
  <si>
    <t>5110011068</t>
  </si>
  <si>
    <t>5110011069</t>
  </si>
  <si>
    <t>5110011070</t>
  </si>
  <si>
    <t>5110011071</t>
  </si>
  <si>
    <t>5110011072</t>
  </si>
  <si>
    <t>5110011073</t>
  </si>
  <si>
    <t>5110011074</t>
  </si>
  <si>
    <t>5110011075</t>
  </si>
  <si>
    <t>5110011076</t>
  </si>
  <si>
    <t>5110011077</t>
  </si>
  <si>
    <t>5110011078</t>
  </si>
  <si>
    <t>5110011079</t>
  </si>
  <si>
    <t>5110011080</t>
  </si>
  <si>
    <t>5110012001</t>
  </si>
  <si>
    <t>SILLA ACOJINADA TUBULAR NEGRO MARCA N/A MODELO N/A</t>
  </si>
  <si>
    <t>5110012002</t>
  </si>
  <si>
    <t>5110012003</t>
  </si>
  <si>
    <t>5110012004</t>
  </si>
  <si>
    <t>5110012005</t>
  </si>
  <si>
    <t>5110012006</t>
  </si>
  <si>
    <t>5110012007</t>
  </si>
  <si>
    <t>5110012008</t>
  </si>
  <si>
    <t>5110012009</t>
  </si>
  <si>
    <t>5110012010</t>
  </si>
  <si>
    <t>5110012011</t>
  </si>
  <si>
    <t>5110012012</t>
  </si>
  <si>
    <t>5110012013</t>
  </si>
  <si>
    <t>5110012014</t>
  </si>
  <si>
    <t>5110012015</t>
  </si>
  <si>
    <t>5110012016</t>
  </si>
  <si>
    <t>5110012017</t>
  </si>
  <si>
    <t>5110012018</t>
  </si>
  <si>
    <t>5110012019</t>
  </si>
  <si>
    <t>5110012020</t>
  </si>
  <si>
    <t>5110012021</t>
  </si>
  <si>
    <t>5110012022</t>
  </si>
  <si>
    <t>5110012023</t>
  </si>
  <si>
    <t>5110012024</t>
  </si>
  <si>
    <t>5110012025</t>
  </si>
  <si>
    <t>5110012026</t>
  </si>
  <si>
    <t>5110012027</t>
  </si>
  <si>
    <t>5110012028</t>
  </si>
  <si>
    <t>5110012029</t>
  </si>
  <si>
    <t>5110012030</t>
  </si>
  <si>
    <t>5110012031</t>
  </si>
  <si>
    <t>5110012032</t>
  </si>
  <si>
    <t>5110012033</t>
  </si>
  <si>
    <t>5110012034</t>
  </si>
  <si>
    <t>5110012035</t>
  </si>
  <si>
    <t>5110012036</t>
  </si>
  <si>
    <t>5110012037</t>
  </si>
  <si>
    <t>5110012038</t>
  </si>
  <si>
    <t>5110012039</t>
  </si>
  <si>
    <t>5110012040</t>
  </si>
  <si>
    <t>5110012041</t>
  </si>
  <si>
    <t>5110012042</t>
  </si>
  <si>
    <t>5110012043</t>
  </si>
  <si>
    <t>5110012044</t>
  </si>
  <si>
    <t>5110012045</t>
  </si>
  <si>
    <t>5110012046</t>
  </si>
  <si>
    <t>5110012047</t>
  </si>
  <si>
    <t>5110012048</t>
  </si>
  <si>
    <t>5110012049</t>
  </si>
  <si>
    <t>5110012050</t>
  </si>
  <si>
    <t>5110012051</t>
  </si>
  <si>
    <t>5110012052</t>
  </si>
  <si>
    <t>5110012053</t>
  </si>
  <si>
    <t>5110012054</t>
  </si>
  <si>
    <t>5110012055</t>
  </si>
  <si>
    <t>5110012056</t>
  </si>
  <si>
    <t>5110012057</t>
  </si>
  <si>
    <t>5110012058</t>
  </si>
  <si>
    <t>5110012059</t>
  </si>
  <si>
    <t>5110012060</t>
  </si>
  <si>
    <t>5110012061</t>
  </si>
  <si>
    <t>5110012062</t>
  </si>
  <si>
    <t>5110012063</t>
  </si>
  <si>
    <t>5110012064</t>
  </si>
  <si>
    <t>5110012065</t>
  </si>
  <si>
    <t>5110012066</t>
  </si>
  <si>
    <t>5110012067</t>
  </si>
  <si>
    <t>5110012068</t>
  </si>
  <si>
    <t>5110012069</t>
  </si>
  <si>
    <t>5110012070</t>
  </si>
  <si>
    <t>5110012071</t>
  </si>
  <si>
    <t>5110012072</t>
  </si>
  <si>
    <t>5110012073</t>
  </si>
  <si>
    <t>5110012074</t>
  </si>
  <si>
    <t>5110012075</t>
  </si>
  <si>
    <t>5110012076</t>
  </si>
  <si>
    <t>5110012077</t>
  </si>
  <si>
    <t>5110012078</t>
  </si>
  <si>
    <t>5110012079</t>
  </si>
  <si>
    <t>5110012080</t>
  </si>
  <si>
    <t>5110012081</t>
  </si>
  <si>
    <t>5110012082</t>
  </si>
  <si>
    <t>5110012083</t>
  </si>
  <si>
    <t>5110012084</t>
  </si>
  <si>
    <t>5110012085</t>
  </si>
  <si>
    <t>5110012086</t>
  </si>
  <si>
    <t>5110012087</t>
  </si>
  <si>
    <t>5110012088</t>
  </si>
  <si>
    <t>5110012089</t>
  </si>
  <si>
    <t>5110012090</t>
  </si>
  <si>
    <t>5110012091</t>
  </si>
  <si>
    <t>5110012092</t>
  </si>
  <si>
    <t>5110012093</t>
  </si>
  <si>
    <t>5110012094</t>
  </si>
  <si>
    <t>5110012095</t>
  </si>
  <si>
    <t>5110012096</t>
  </si>
  <si>
    <t>5110012097</t>
  </si>
  <si>
    <t>5110012098</t>
  </si>
  <si>
    <t>5110012099</t>
  </si>
  <si>
    <t>5110012100</t>
  </si>
  <si>
    <t>5110012101</t>
  </si>
  <si>
    <t>5110012102</t>
  </si>
  <si>
    <t>5110012103</t>
  </si>
  <si>
    <t>5110012104</t>
  </si>
  <si>
    <t>5110012105</t>
  </si>
  <si>
    <t>5110012106</t>
  </si>
  <si>
    <t>5110012107</t>
  </si>
  <si>
    <t>5110012108</t>
  </si>
  <si>
    <t>5110012109</t>
  </si>
  <si>
    <t>5110012110</t>
  </si>
  <si>
    <t>5110012111</t>
  </si>
  <si>
    <t>5110012112</t>
  </si>
  <si>
    <t>5110012113</t>
  </si>
  <si>
    <t>5110012114</t>
  </si>
  <si>
    <t>5110012115</t>
  </si>
  <si>
    <t>5110012116</t>
  </si>
  <si>
    <t>5110012117</t>
  </si>
  <si>
    <t>5110012118</t>
  </si>
  <si>
    <t>5110012119</t>
  </si>
  <si>
    <t>5110012120</t>
  </si>
  <si>
    <t>5110012121</t>
  </si>
  <si>
    <t>5110012122</t>
  </si>
  <si>
    <t>5110012123</t>
  </si>
  <si>
    <t>5110012124</t>
  </si>
  <si>
    <t>5110012125</t>
  </si>
  <si>
    <t>5110012126</t>
  </si>
  <si>
    <t>5110012127</t>
  </si>
  <si>
    <t>5110012128</t>
  </si>
  <si>
    <t>5110012129</t>
  </si>
  <si>
    <t>5110012130</t>
  </si>
  <si>
    <t>5110012131</t>
  </si>
  <si>
    <t>5110012132</t>
  </si>
  <si>
    <t>5110012133</t>
  </si>
  <si>
    <t>5110012134</t>
  </si>
  <si>
    <t>5110012135</t>
  </si>
  <si>
    <t>5110012136</t>
  </si>
  <si>
    <t>5110012137</t>
  </si>
  <si>
    <t>5110012138</t>
  </si>
  <si>
    <t>5110012139</t>
  </si>
  <si>
    <t>5110012140</t>
  </si>
  <si>
    <t>5110012141</t>
  </si>
  <si>
    <t>5110012142</t>
  </si>
  <si>
    <t>5110012143</t>
  </si>
  <si>
    <t>5110012144</t>
  </si>
  <si>
    <t>5110012145</t>
  </si>
  <si>
    <t>5110012146</t>
  </si>
  <si>
    <t>5110012147</t>
  </si>
  <si>
    <t>5110012148</t>
  </si>
  <si>
    <t>5110012149</t>
  </si>
  <si>
    <t>5110012150</t>
  </si>
  <si>
    <t>5110012151</t>
  </si>
  <si>
    <t>5110012152</t>
  </si>
  <si>
    <t>5110012153</t>
  </si>
  <si>
    <t>5110012154</t>
  </si>
  <si>
    <t>5110012155</t>
  </si>
  <si>
    <t>5110012156</t>
  </si>
  <si>
    <t>5110012157</t>
  </si>
  <si>
    <t>5110012158</t>
  </si>
  <si>
    <t>5110012159</t>
  </si>
  <si>
    <t>5110012160</t>
  </si>
  <si>
    <t>5110012161</t>
  </si>
  <si>
    <t>5110012162</t>
  </si>
  <si>
    <t>5110012163</t>
  </si>
  <si>
    <t>5110012164</t>
  </si>
  <si>
    <t>5110012165</t>
  </si>
  <si>
    <t>5110012166</t>
  </si>
  <si>
    <t>5110012167</t>
  </si>
  <si>
    <t>5110012168</t>
  </si>
  <si>
    <t>5110012169</t>
  </si>
  <si>
    <t>5110012170</t>
  </si>
  <si>
    <t>5110012171</t>
  </si>
  <si>
    <t>5110012172</t>
  </si>
  <si>
    <t>5110012173</t>
  </si>
  <si>
    <t>5110012174</t>
  </si>
  <si>
    <t>5110012175</t>
  </si>
  <si>
    <t>5110012176</t>
  </si>
  <si>
    <t>5110012177</t>
  </si>
  <si>
    <t>5110012178</t>
  </si>
  <si>
    <t>5110013001</t>
  </si>
  <si>
    <t>SILLA VERDE MARCA N/A MODELO N/A</t>
  </si>
  <si>
    <t>5110013002</t>
  </si>
  <si>
    <t>5110013003</t>
  </si>
  <si>
    <t>5110013004</t>
  </si>
  <si>
    <t>5110013005</t>
  </si>
  <si>
    <t>5110013006</t>
  </si>
  <si>
    <t>5110013007</t>
  </si>
  <si>
    <t>5110013008</t>
  </si>
  <si>
    <t>5110013009</t>
  </si>
  <si>
    <t>5110013010</t>
  </si>
  <si>
    <t>5110013011</t>
  </si>
  <si>
    <t>5110013012</t>
  </si>
  <si>
    <t>5110013013</t>
  </si>
  <si>
    <t>5110013014</t>
  </si>
  <si>
    <t>5110013015</t>
  </si>
  <si>
    <t>5110013016</t>
  </si>
  <si>
    <t>5110013017</t>
  </si>
  <si>
    <t>5110013018</t>
  </si>
  <si>
    <t>5110013019</t>
  </si>
  <si>
    <t>5110013020</t>
  </si>
  <si>
    <t>5110013021</t>
  </si>
  <si>
    <t>5110013022</t>
  </si>
  <si>
    <t>5110013023</t>
  </si>
  <si>
    <t>5110013024</t>
  </si>
  <si>
    <t>5110013025</t>
  </si>
  <si>
    <t>5110013026</t>
  </si>
  <si>
    <t>5110013027</t>
  </si>
  <si>
    <t>5110013028</t>
  </si>
  <si>
    <t>5110013029</t>
  </si>
  <si>
    <t>5110013030</t>
  </si>
  <si>
    <t>5110013031</t>
  </si>
  <si>
    <t>5110013032</t>
  </si>
  <si>
    <t>5110013033</t>
  </si>
  <si>
    <t>5110013034</t>
  </si>
  <si>
    <t>5110013035</t>
  </si>
  <si>
    <t>5110013036</t>
  </si>
  <si>
    <t>5110013037</t>
  </si>
  <si>
    <t>5110013038</t>
  </si>
  <si>
    <t>5110013039</t>
  </si>
  <si>
    <t>5110013040</t>
  </si>
  <si>
    <t>5110013041</t>
  </si>
  <si>
    <t>5110013042</t>
  </si>
  <si>
    <t>5110013043</t>
  </si>
  <si>
    <t>5110013044</t>
  </si>
  <si>
    <t>5110013045</t>
  </si>
  <si>
    <t>5110013046</t>
  </si>
  <si>
    <t>5110013047</t>
  </si>
  <si>
    <t>5110013048</t>
  </si>
  <si>
    <t>5110013049</t>
  </si>
  <si>
    <t>5110013050</t>
  </si>
  <si>
    <t>5110013051</t>
  </si>
  <si>
    <t>5110013052</t>
  </si>
  <si>
    <t>5110013053</t>
  </si>
  <si>
    <t>5110013054</t>
  </si>
  <si>
    <t>5110013055</t>
  </si>
  <si>
    <t>5110013056</t>
  </si>
  <si>
    <t>5110013057</t>
  </si>
  <si>
    <t>5110013058</t>
  </si>
  <si>
    <t>5110013059</t>
  </si>
  <si>
    <t>5110013060</t>
  </si>
  <si>
    <t>5110013061</t>
  </si>
  <si>
    <t>5110013062</t>
  </si>
  <si>
    <t>5110013063</t>
  </si>
  <si>
    <t>5110013064</t>
  </si>
  <si>
    <t>5110013065</t>
  </si>
  <si>
    <t>5110013066</t>
  </si>
  <si>
    <t>5110013067</t>
  </si>
  <si>
    <t>5110013068</t>
  </si>
  <si>
    <t>5110013069</t>
  </si>
  <si>
    <t>5110013070</t>
  </si>
  <si>
    <t>5110013071</t>
  </si>
  <si>
    <t>5110013072</t>
  </si>
  <si>
    <t>5110013073</t>
  </si>
  <si>
    <t>5110013074</t>
  </si>
  <si>
    <t>5110013075</t>
  </si>
  <si>
    <t>5110013076</t>
  </si>
  <si>
    <t>5110013077</t>
  </si>
  <si>
    <t>5110013078</t>
  </si>
  <si>
    <t>5110013079</t>
  </si>
  <si>
    <t>5110013080</t>
  </si>
  <si>
    <t>5110013081</t>
  </si>
  <si>
    <t>5110013082</t>
  </si>
  <si>
    <t>5110013083</t>
  </si>
  <si>
    <t>5110013084</t>
  </si>
  <si>
    <t>5110013085</t>
  </si>
  <si>
    <t>5110013086</t>
  </si>
  <si>
    <t>5110013087</t>
  </si>
  <si>
    <t>5110013088</t>
  </si>
  <si>
    <t>5110013089</t>
  </si>
  <si>
    <t>5110013090</t>
  </si>
  <si>
    <t>5110013091</t>
  </si>
  <si>
    <t>5110013092</t>
  </si>
  <si>
    <t>5110013093</t>
  </si>
  <si>
    <t>5110013094</t>
  </si>
  <si>
    <t>5110013095</t>
  </si>
  <si>
    <t>5110013096</t>
  </si>
  <si>
    <t>5110013097</t>
  </si>
  <si>
    <t>5110013098</t>
  </si>
  <si>
    <t>5110013099</t>
  </si>
  <si>
    <t>5110013100</t>
  </si>
  <si>
    <t>5110013101</t>
  </si>
  <si>
    <t>5110013102</t>
  </si>
  <si>
    <t>5110013103</t>
  </si>
  <si>
    <t>5110013104</t>
  </si>
  <si>
    <t>5110013105</t>
  </si>
  <si>
    <t>5110013106</t>
  </si>
  <si>
    <t>5110013107</t>
  </si>
  <si>
    <t>5110013108</t>
  </si>
  <si>
    <t>5110013109</t>
  </si>
  <si>
    <t>5110013110</t>
  </si>
  <si>
    <t>5110013111</t>
  </si>
  <si>
    <t>5110013112</t>
  </si>
  <si>
    <t>5110013113</t>
  </si>
  <si>
    <t>5110013114</t>
  </si>
  <si>
    <t>5110013115</t>
  </si>
  <si>
    <t>5110013116</t>
  </si>
  <si>
    <t>5110013117</t>
  </si>
  <si>
    <t>5110013118</t>
  </si>
  <si>
    <t>5110013119</t>
  </si>
  <si>
    <t>5110013120</t>
  </si>
  <si>
    <t>5110013121</t>
  </si>
  <si>
    <t>5110013122</t>
  </si>
  <si>
    <t>5110013123</t>
  </si>
  <si>
    <t>5110013124</t>
  </si>
  <si>
    <t>5110013125</t>
  </si>
  <si>
    <t>5110013126</t>
  </si>
  <si>
    <t>5110013127</t>
  </si>
  <si>
    <t>5110013128</t>
  </si>
  <si>
    <t>5110013129</t>
  </si>
  <si>
    <t>5110013130</t>
  </si>
  <si>
    <t>5110013131</t>
  </si>
  <si>
    <t>5110013132</t>
  </si>
  <si>
    <t>5110013133</t>
  </si>
  <si>
    <t>5110013134</t>
  </si>
  <si>
    <t>5110013135</t>
  </si>
  <si>
    <t>5110013136</t>
  </si>
  <si>
    <t>5110013137</t>
  </si>
  <si>
    <t>5110013138</t>
  </si>
  <si>
    <t>5110013139</t>
  </si>
  <si>
    <t>5110013140</t>
  </si>
  <si>
    <t>5110013141</t>
  </si>
  <si>
    <t>5110013142</t>
  </si>
  <si>
    <t>5110013143</t>
  </si>
  <si>
    <t>5110013144</t>
  </si>
  <si>
    <t>5110013145</t>
  </si>
  <si>
    <t>5110013146</t>
  </si>
  <si>
    <t>5110013147</t>
  </si>
  <si>
    <t>5110013148</t>
  </si>
  <si>
    <t>5110013149</t>
  </si>
  <si>
    <t>5110013150</t>
  </si>
  <si>
    <t>5110013151</t>
  </si>
  <si>
    <t>5110013152</t>
  </si>
  <si>
    <t>5110013153</t>
  </si>
  <si>
    <t>5110013154</t>
  </si>
  <si>
    <t>5110013155</t>
  </si>
  <si>
    <t>5110013156</t>
  </si>
  <si>
    <t>5110013157</t>
  </si>
  <si>
    <t>5110013158</t>
  </si>
  <si>
    <t>5110013159</t>
  </si>
  <si>
    <t>5110013160</t>
  </si>
  <si>
    <t>5110013161</t>
  </si>
  <si>
    <t>5110013162</t>
  </si>
  <si>
    <t>5110013163</t>
  </si>
  <si>
    <t>5110013164</t>
  </si>
  <si>
    <t>5110013165</t>
  </si>
  <si>
    <t>5110013166</t>
  </si>
  <si>
    <t>5110013167</t>
  </si>
  <si>
    <t>5110013168</t>
  </si>
  <si>
    <t>5110013169</t>
  </si>
  <si>
    <t>5110013170</t>
  </si>
  <si>
    <t>5110013171</t>
  </si>
  <si>
    <t>5110013172</t>
  </si>
  <si>
    <t>5110013173</t>
  </si>
  <si>
    <t>5110013174</t>
  </si>
  <si>
    <t>5110013175</t>
  </si>
  <si>
    <t>5110013176</t>
  </si>
  <si>
    <t>5110013177</t>
  </si>
  <si>
    <t>5110013178</t>
  </si>
  <si>
    <t>5110013179</t>
  </si>
  <si>
    <t>5110013180</t>
  </si>
  <si>
    <t>5110013181</t>
  </si>
  <si>
    <t>5110013182</t>
  </si>
  <si>
    <t>5110013183</t>
  </si>
  <si>
    <t>5110013184</t>
  </si>
  <si>
    <t>5110013185</t>
  </si>
  <si>
    <t>5110013186</t>
  </si>
  <si>
    <t>5110013187</t>
  </si>
  <si>
    <t>5110013188</t>
  </si>
  <si>
    <t>5110013189</t>
  </si>
  <si>
    <t>5110013190</t>
  </si>
  <si>
    <t>5110013191</t>
  </si>
  <si>
    <t>5110013192</t>
  </si>
  <si>
    <t>5110013193</t>
  </si>
  <si>
    <t>5110013194</t>
  </si>
  <si>
    <t>5110013195</t>
  </si>
  <si>
    <t>5110013196</t>
  </si>
  <si>
    <t>5110013197</t>
  </si>
  <si>
    <t>5110013198</t>
  </si>
  <si>
    <t>5110013199</t>
  </si>
  <si>
    <t>5110013200</t>
  </si>
  <si>
    <t>5110013201</t>
  </si>
  <si>
    <t>5110013202</t>
  </si>
  <si>
    <t>5110013203</t>
  </si>
  <si>
    <t>5110013204</t>
  </si>
  <si>
    <t>5110013205</t>
  </si>
  <si>
    <t>5110013206</t>
  </si>
  <si>
    <t>5110013207</t>
  </si>
  <si>
    <t>5110013208</t>
  </si>
  <si>
    <t>5110013209</t>
  </si>
  <si>
    <t>5110013210</t>
  </si>
  <si>
    <t>5110013211</t>
  </si>
  <si>
    <t>5110013212</t>
  </si>
  <si>
    <t>5110013213</t>
  </si>
  <si>
    <t>5110013214</t>
  </si>
  <si>
    <t>5110013215</t>
  </si>
  <si>
    <t>5110013216</t>
  </si>
  <si>
    <t>5110013217</t>
  </si>
  <si>
    <t>5110013218</t>
  </si>
  <si>
    <t>5110013219</t>
  </si>
  <si>
    <t>5110013220</t>
  </si>
  <si>
    <t>5110013221</t>
  </si>
  <si>
    <t>5110013222</t>
  </si>
  <si>
    <t>5110013223</t>
  </si>
  <si>
    <t>5110013224</t>
  </si>
  <si>
    <t>5110013225</t>
  </si>
  <si>
    <t>5110013226</t>
  </si>
  <si>
    <t>5110013227</t>
  </si>
  <si>
    <t>5110013228</t>
  </si>
  <si>
    <t>5110013229</t>
  </si>
  <si>
    <t>5110013230</t>
  </si>
  <si>
    <t>5110013231</t>
  </si>
  <si>
    <t>5110013232</t>
  </si>
  <si>
    <t>5110013233</t>
  </si>
  <si>
    <t>5110013234</t>
  </si>
  <si>
    <t>5110013235</t>
  </si>
  <si>
    <t>5110013236</t>
  </si>
  <si>
    <t>5110013237</t>
  </si>
  <si>
    <t>5110013238</t>
  </si>
  <si>
    <t>5110013239</t>
  </si>
  <si>
    <t>5110013240</t>
  </si>
  <si>
    <t>5110013241</t>
  </si>
  <si>
    <t>5110013242</t>
  </si>
  <si>
    <t>5110013243</t>
  </si>
  <si>
    <t>5110013244</t>
  </si>
  <si>
    <t>5110013245</t>
  </si>
  <si>
    <t>5110013246</t>
  </si>
  <si>
    <t>5110013247</t>
  </si>
  <si>
    <t>5110013248</t>
  </si>
  <si>
    <t>5110013249</t>
  </si>
  <si>
    <t>5110013250</t>
  </si>
  <si>
    <t>5110013251</t>
  </si>
  <si>
    <t>5110013252</t>
  </si>
  <si>
    <t>5110013253</t>
  </si>
  <si>
    <t>5110013254</t>
  </si>
  <si>
    <t>5110013255</t>
  </si>
  <si>
    <t>5110013256</t>
  </si>
  <si>
    <t>5110013257</t>
  </si>
  <si>
    <t>5110013258</t>
  </si>
  <si>
    <t>5110013259</t>
  </si>
  <si>
    <t>5110013260</t>
  </si>
  <si>
    <t>5110013261</t>
  </si>
  <si>
    <t>5110013262</t>
  </si>
  <si>
    <t>5110013263</t>
  </si>
  <si>
    <t>5110013264</t>
  </si>
  <si>
    <t>5110013265</t>
  </si>
  <si>
    <t>5110013266</t>
  </si>
  <si>
    <t>5110013267</t>
  </si>
  <si>
    <t>5110013268</t>
  </si>
  <si>
    <t>5110013269</t>
  </si>
  <si>
    <t>5110013270</t>
  </si>
  <si>
    <t>5110013271</t>
  </si>
  <si>
    <t>5110013272</t>
  </si>
  <si>
    <t>5110013273</t>
  </si>
  <si>
    <t>5110013274</t>
  </si>
  <si>
    <t>5110013275</t>
  </si>
  <si>
    <t>5110013276</t>
  </si>
  <si>
    <t>5110013277</t>
  </si>
  <si>
    <t>5110013278</t>
  </si>
  <si>
    <t>5110013279</t>
  </si>
  <si>
    <t>5110013280</t>
  </si>
  <si>
    <t>5110013281</t>
  </si>
  <si>
    <t>5110013282</t>
  </si>
  <si>
    <t>5110013283</t>
  </si>
  <si>
    <t>5110013284</t>
  </si>
  <si>
    <t>5110013285</t>
  </si>
  <si>
    <t>5110013286</t>
  </si>
  <si>
    <t>5110013287</t>
  </si>
  <si>
    <t>5110013288</t>
  </si>
  <si>
    <t>5110013289</t>
  </si>
  <si>
    <t>5110013290</t>
  </si>
  <si>
    <t>5110013291</t>
  </si>
  <si>
    <t>5110013292</t>
  </si>
  <si>
    <t>5110013293</t>
  </si>
  <si>
    <t>5110013294</t>
  </si>
  <si>
    <t>5110013295</t>
  </si>
  <si>
    <t>5110013296</t>
  </si>
  <si>
    <t>5110013297</t>
  </si>
  <si>
    <t>5110013298</t>
  </si>
  <si>
    <t>5110013299</t>
  </si>
  <si>
    <t>5110013300</t>
  </si>
  <si>
    <t>5110013301</t>
  </si>
  <si>
    <t>5110013302</t>
  </si>
  <si>
    <t>5110013303</t>
  </si>
  <si>
    <t>5110013304</t>
  </si>
  <si>
    <t>5110013305</t>
  </si>
  <si>
    <t>5110013306</t>
  </si>
  <si>
    <t>5110013307</t>
  </si>
  <si>
    <t>5110013308</t>
  </si>
  <si>
    <t>5110013309</t>
  </si>
  <si>
    <t>5110013310</t>
  </si>
  <si>
    <t>5110013311</t>
  </si>
  <si>
    <t>5110013312</t>
  </si>
  <si>
    <t>5110013313</t>
  </si>
  <si>
    <t>5110013314</t>
  </si>
  <si>
    <t>5110013315</t>
  </si>
  <si>
    <t>5110013316</t>
  </si>
  <si>
    <t>5110013317</t>
  </si>
  <si>
    <t>5110013318</t>
  </si>
  <si>
    <t>5110013319</t>
  </si>
  <si>
    <t>5110013320</t>
  </si>
  <si>
    <t>5110013321</t>
  </si>
  <si>
    <t>5110013322</t>
  </si>
  <si>
    <t>5110013323</t>
  </si>
  <si>
    <t>5110013324</t>
  </si>
  <si>
    <t>5110013325</t>
  </si>
  <si>
    <t>5110013326</t>
  </si>
  <si>
    <t>5110013327</t>
  </si>
  <si>
    <t>5110013328</t>
  </si>
  <si>
    <t>5110013329</t>
  </si>
  <si>
    <t>5110013330</t>
  </si>
  <si>
    <t>5110013331</t>
  </si>
  <si>
    <t>5110013332</t>
  </si>
  <si>
    <t>5110013333</t>
  </si>
  <si>
    <t>5110013334</t>
  </si>
  <si>
    <t>5110013335</t>
  </si>
  <si>
    <t>5110013336</t>
  </si>
  <si>
    <t>5110013337</t>
  </si>
  <si>
    <t>5110013338</t>
  </si>
  <si>
    <t>5110013339</t>
  </si>
  <si>
    <t>5110013340</t>
  </si>
  <si>
    <t>5110013341</t>
  </si>
  <si>
    <t>5110013342</t>
  </si>
  <si>
    <t>5110013343</t>
  </si>
  <si>
    <t>5110013344</t>
  </si>
  <si>
    <t>5110013345</t>
  </si>
  <si>
    <t>5110013346</t>
  </si>
  <si>
    <t>5110013347</t>
  </si>
  <si>
    <t>5110013348</t>
  </si>
  <si>
    <t>5110013349</t>
  </si>
  <si>
    <t>5110013350</t>
  </si>
  <si>
    <t>5110013351</t>
  </si>
  <si>
    <t>5110013352</t>
  </si>
  <si>
    <t>5110013353</t>
  </si>
  <si>
    <t>5110013354</t>
  </si>
  <si>
    <t>5110013355</t>
  </si>
  <si>
    <t>5110013356</t>
  </si>
  <si>
    <t>5110013357</t>
  </si>
  <si>
    <t>5110013358</t>
  </si>
  <si>
    <t>5110013359</t>
  </si>
  <si>
    <t>5110013360</t>
  </si>
  <si>
    <t>5110013361</t>
  </si>
  <si>
    <t>5110013362</t>
  </si>
  <si>
    <t>5110013363</t>
  </si>
  <si>
    <t>5110013364</t>
  </si>
  <si>
    <t>5110013365</t>
  </si>
  <si>
    <t>5110013366</t>
  </si>
  <si>
    <t>5110013367</t>
  </si>
  <si>
    <t>5110013368</t>
  </si>
  <si>
    <t>5110013369</t>
  </si>
  <si>
    <t>5110013370</t>
  </si>
  <si>
    <t>5110013371</t>
  </si>
  <si>
    <t>5110013372</t>
  </si>
  <si>
    <t>5110013373</t>
  </si>
  <si>
    <t>5110013374</t>
  </si>
  <si>
    <t>5110013375</t>
  </si>
  <si>
    <t>5110013376</t>
  </si>
  <si>
    <t>5110013377</t>
  </si>
  <si>
    <t>5110013378</t>
  </si>
  <si>
    <t>5110013379</t>
  </si>
  <si>
    <t>5110013380</t>
  </si>
  <si>
    <t>5110013381</t>
  </si>
  <si>
    <t>5110013382</t>
  </si>
  <si>
    <t>5110013383</t>
  </si>
  <si>
    <t>5110013384</t>
  </si>
  <si>
    <t>5110013385</t>
  </si>
  <si>
    <t>5110013386</t>
  </si>
  <si>
    <t>5110013387</t>
  </si>
  <si>
    <t>5110013388</t>
  </si>
  <si>
    <t>5110013389</t>
  </si>
  <si>
    <t>5110013390</t>
  </si>
  <si>
    <t>5110013391</t>
  </si>
  <si>
    <t>5110013392</t>
  </si>
  <si>
    <t>5110013393</t>
  </si>
  <si>
    <t>5110013394</t>
  </si>
  <si>
    <t>5110013395</t>
  </si>
  <si>
    <t>5110013396</t>
  </si>
  <si>
    <t>5110013397</t>
  </si>
  <si>
    <t>5110013398</t>
  </si>
  <si>
    <t>5110013399</t>
  </si>
  <si>
    <t>5110013400</t>
  </si>
  <si>
    <t>5110013401</t>
  </si>
  <si>
    <t>5110013402</t>
  </si>
  <si>
    <t>5110013403</t>
  </si>
  <si>
    <t>5110013404</t>
  </si>
  <si>
    <t>5110013405</t>
  </si>
  <si>
    <t>5110013406</t>
  </si>
  <si>
    <t>5110013407</t>
  </si>
  <si>
    <t>5110013408</t>
  </si>
  <si>
    <t>5110013409</t>
  </si>
  <si>
    <t>5110013410</t>
  </si>
  <si>
    <t>5110013411</t>
  </si>
  <si>
    <t>5110013412</t>
  </si>
  <si>
    <t>5110013413</t>
  </si>
  <si>
    <t>5110013414</t>
  </si>
  <si>
    <t>5110013415</t>
  </si>
  <si>
    <t>5110013416</t>
  </si>
  <si>
    <t>5110013417</t>
  </si>
  <si>
    <t>5110013418</t>
  </si>
  <si>
    <t>5110013419</t>
  </si>
  <si>
    <t>5110013420</t>
  </si>
  <si>
    <t>5110013421</t>
  </si>
  <si>
    <t>5110013422</t>
  </si>
  <si>
    <t>5110013423</t>
  </si>
  <si>
    <t>5110013424</t>
  </si>
  <si>
    <t>5110013425</t>
  </si>
  <si>
    <t>5110014001</t>
  </si>
  <si>
    <t>SILLA NEGRA ANTIESTÁTICA MARCA N/A MODELO N/A</t>
  </si>
  <si>
    <t>5110014002</t>
  </si>
  <si>
    <t>5110014003</t>
  </si>
  <si>
    <t>5110014004</t>
  </si>
  <si>
    <t>5110014005</t>
  </si>
  <si>
    <t>5110014006</t>
  </si>
  <si>
    <t>5110014007</t>
  </si>
  <si>
    <t>5110014008</t>
  </si>
  <si>
    <t>5110014009</t>
  </si>
  <si>
    <t>5110014010</t>
  </si>
  <si>
    <t>5110014011</t>
  </si>
  <si>
    <t>5110014012</t>
  </si>
  <si>
    <t>5110014013</t>
  </si>
  <si>
    <t>5110014014</t>
  </si>
  <si>
    <t>5110014015</t>
  </si>
  <si>
    <t>5110014016</t>
  </si>
  <si>
    <t>5110014017</t>
  </si>
  <si>
    <t>5110014018</t>
  </si>
  <si>
    <t>5110014019</t>
  </si>
  <si>
    <t>5110014020</t>
  </si>
  <si>
    <t>5110014021</t>
  </si>
  <si>
    <t>5110014022</t>
  </si>
  <si>
    <t>5110014023</t>
  </si>
  <si>
    <t>5110014024</t>
  </si>
  <si>
    <t>5110014025</t>
  </si>
  <si>
    <t>5110014026</t>
  </si>
  <si>
    <t>5110014027</t>
  </si>
  <si>
    <t>5110014028</t>
  </si>
  <si>
    <t>5110014029</t>
  </si>
  <si>
    <t>5110014030</t>
  </si>
  <si>
    <t>5110014031</t>
  </si>
  <si>
    <t>5110014032</t>
  </si>
  <si>
    <t>5110014033</t>
  </si>
  <si>
    <t>5110014034</t>
  </si>
  <si>
    <t>5110014035</t>
  </si>
  <si>
    <t>5110014036</t>
  </si>
  <si>
    <t>5110014037</t>
  </si>
  <si>
    <t>5110014038</t>
  </si>
  <si>
    <t>5110014039</t>
  </si>
  <si>
    <t>5110014040</t>
  </si>
  <si>
    <t>5110014041</t>
  </si>
  <si>
    <t>5110014042</t>
  </si>
  <si>
    <t>5110014043</t>
  </si>
  <si>
    <t>5110014044</t>
  </si>
  <si>
    <t>5110014045</t>
  </si>
  <si>
    <t>5110014046</t>
  </si>
  <si>
    <t>5110014047</t>
  </si>
  <si>
    <t>5110014048</t>
  </si>
  <si>
    <t>5110014049</t>
  </si>
  <si>
    <t>5110014050</t>
  </si>
  <si>
    <t>5110014051</t>
  </si>
  <si>
    <t>5110014052</t>
  </si>
  <si>
    <t>5110014053</t>
  </si>
  <si>
    <t>5110014054</t>
  </si>
  <si>
    <t>5110014055</t>
  </si>
  <si>
    <t>5110014056</t>
  </si>
  <si>
    <t>5110014057</t>
  </si>
  <si>
    <t>5110014058</t>
  </si>
  <si>
    <t>5110014059</t>
  </si>
  <si>
    <t>5110014060</t>
  </si>
  <si>
    <t>5110014061</t>
  </si>
  <si>
    <t>5110014062</t>
  </si>
  <si>
    <t>5110014063</t>
  </si>
  <si>
    <t>5110014064</t>
  </si>
  <si>
    <t>5110014065</t>
  </si>
  <si>
    <t>5110014066</t>
  </si>
  <si>
    <t>5110014067</t>
  </si>
  <si>
    <t>5110014068</t>
  </si>
  <si>
    <t>5110014069</t>
  </si>
  <si>
    <t>5110014070</t>
  </si>
  <si>
    <t>5110014071</t>
  </si>
  <si>
    <t>5110014072</t>
  </si>
  <si>
    <t>5110014073</t>
  </si>
  <si>
    <t>5110014074</t>
  </si>
  <si>
    <t>5110014075</t>
  </si>
  <si>
    <t>5110014076</t>
  </si>
  <si>
    <t>5110014077</t>
  </si>
  <si>
    <t>5110014078</t>
  </si>
  <si>
    <t>5110014079</t>
  </si>
  <si>
    <t>5110014080</t>
  </si>
  <si>
    <t>5110014081</t>
  </si>
  <si>
    <t>5110014082</t>
  </si>
  <si>
    <t>5110014083</t>
  </si>
  <si>
    <t>5110014084</t>
  </si>
  <si>
    <t>5110014085</t>
  </si>
  <si>
    <t>5110014086</t>
  </si>
  <si>
    <t>5110014087</t>
  </si>
  <si>
    <t>5110014088</t>
  </si>
  <si>
    <t>5110014089</t>
  </si>
  <si>
    <t>5110014090</t>
  </si>
  <si>
    <t>5110014091</t>
  </si>
  <si>
    <t>5110014092</t>
  </si>
  <si>
    <t>5110014093</t>
  </si>
  <si>
    <t>5110014094</t>
  </si>
  <si>
    <t>5110014095</t>
  </si>
  <si>
    <t>5110014096</t>
  </si>
  <si>
    <t>5110014097</t>
  </si>
  <si>
    <t>5110014098</t>
  </si>
  <si>
    <t>5110014099</t>
  </si>
  <si>
    <t>5110014100</t>
  </si>
  <si>
    <t>5110014101</t>
  </si>
  <si>
    <t>5110014102</t>
  </si>
  <si>
    <t>5110014103</t>
  </si>
  <si>
    <t>5110014104</t>
  </si>
  <si>
    <t>5110014105</t>
  </si>
  <si>
    <t>5110014106</t>
  </si>
  <si>
    <t>5110014107</t>
  </si>
  <si>
    <t>5110014108</t>
  </si>
  <si>
    <t>5110014109</t>
  </si>
  <si>
    <t>5110014110</t>
  </si>
  <si>
    <t>5110014111</t>
  </si>
  <si>
    <t>5110014112</t>
  </si>
  <si>
    <t>5110014113</t>
  </si>
  <si>
    <t>5110014114</t>
  </si>
  <si>
    <t>5110014115</t>
  </si>
  <si>
    <t>5110014116</t>
  </si>
  <si>
    <t>5110014117</t>
  </si>
  <si>
    <t>5110014118</t>
  </si>
  <si>
    <t>5110014119</t>
  </si>
  <si>
    <t>5110014120</t>
  </si>
  <si>
    <t>5110014121</t>
  </si>
  <si>
    <t>5110014122</t>
  </si>
  <si>
    <t>5110014123</t>
  </si>
  <si>
    <t>5110014124</t>
  </si>
  <si>
    <t>5110014125</t>
  </si>
  <si>
    <t>5110014126</t>
  </si>
  <si>
    <t>5110014127</t>
  </si>
  <si>
    <t>5110014128</t>
  </si>
  <si>
    <t>5110014129</t>
  </si>
  <si>
    <t>5110014130</t>
  </si>
  <si>
    <t>5110014131</t>
  </si>
  <si>
    <t>5110014132</t>
  </si>
  <si>
    <t>5110014133</t>
  </si>
  <si>
    <t>5110014134</t>
  </si>
  <si>
    <t>5110014135</t>
  </si>
  <si>
    <t>5110014136</t>
  </si>
  <si>
    <t>5110014137</t>
  </si>
  <si>
    <t>5110014138</t>
  </si>
  <si>
    <t>5110014139</t>
  </si>
  <si>
    <t>5110014140</t>
  </si>
  <si>
    <t>5110014141</t>
  </si>
  <si>
    <t>5110014142</t>
  </si>
  <si>
    <t>5110014143</t>
  </si>
  <si>
    <t>5110014144</t>
  </si>
  <si>
    <t>5110014145</t>
  </si>
  <si>
    <t>5110014146</t>
  </si>
  <si>
    <t>5110014147</t>
  </si>
  <si>
    <t>5110014148</t>
  </si>
  <si>
    <t>5110014149</t>
  </si>
  <si>
    <t>5110014150</t>
  </si>
  <si>
    <t>5110014151</t>
  </si>
  <si>
    <t>5110014152</t>
  </si>
  <si>
    <t>5110014153</t>
  </si>
  <si>
    <t>5110014154</t>
  </si>
  <si>
    <t>5110014155</t>
  </si>
  <si>
    <t>5110014156</t>
  </si>
  <si>
    <t>5110014157</t>
  </si>
  <si>
    <t>5110014158</t>
  </si>
  <si>
    <t>5110014159</t>
  </si>
  <si>
    <t>5110014160</t>
  </si>
  <si>
    <t>5110014161</t>
  </si>
  <si>
    <t>5110014162</t>
  </si>
  <si>
    <t>5110014163</t>
  </si>
  <si>
    <t>5110014164</t>
  </si>
  <si>
    <t>5110014165</t>
  </si>
  <si>
    <t>5110014166</t>
  </si>
  <si>
    <t>5110014167</t>
  </si>
  <si>
    <t>5110014168</t>
  </si>
  <si>
    <t>5110014169</t>
  </si>
  <si>
    <t>5110014170</t>
  </si>
  <si>
    <t>5110014171</t>
  </si>
  <si>
    <t>5110014172</t>
  </si>
  <si>
    <t>5110014173</t>
  </si>
  <si>
    <t>5110014174</t>
  </si>
  <si>
    <t>5110014175</t>
  </si>
  <si>
    <t>5110014176</t>
  </si>
  <si>
    <t>5110014177</t>
  </si>
  <si>
    <t>5110014178</t>
  </si>
  <si>
    <t>5110014179</t>
  </si>
  <si>
    <t>5110014180</t>
  </si>
  <si>
    <t>5110014181</t>
  </si>
  <si>
    <t>5110014182</t>
  </si>
  <si>
    <t>5110014183</t>
  </si>
  <si>
    <t>5110014184</t>
  </si>
  <si>
    <t>5110014185</t>
  </si>
  <si>
    <t>5110014186</t>
  </si>
  <si>
    <t>5110014187</t>
  </si>
  <si>
    <t>5110014188</t>
  </si>
  <si>
    <t>5110014189</t>
  </si>
  <si>
    <t>5110014190</t>
  </si>
  <si>
    <t>5110014191</t>
  </si>
  <si>
    <t>5110014192</t>
  </si>
  <si>
    <t>5110014193</t>
  </si>
  <si>
    <t>5110014194</t>
  </si>
  <si>
    <t>5110014195</t>
  </si>
  <si>
    <t>5110014196</t>
  </si>
  <si>
    <t>5110014197</t>
  </si>
  <si>
    <t>5110014198</t>
  </si>
  <si>
    <t>5110014199</t>
  </si>
  <si>
    <t>5110014200</t>
  </si>
  <si>
    <t>5110014201</t>
  </si>
  <si>
    <t>5110014202</t>
  </si>
  <si>
    <t>5110014203</t>
  </si>
  <si>
    <t>5110014204</t>
  </si>
  <si>
    <t>5110014205</t>
  </si>
  <si>
    <t>5110014206</t>
  </si>
  <si>
    <t>5110014207</t>
  </si>
  <si>
    <t>5110014208</t>
  </si>
  <si>
    <t>5110014209</t>
  </si>
  <si>
    <t>5110014210</t>
  </si>
  <si>
    <t>5110014211</t>
  </si>
  <si>
    <t>5110014212</t>
  </si>
  <si>
    <t>5110014213</t>
  </si>
  <si>
    <t>5110014214</t>
  </si>
  <si>
    <t>5110014215</t>
  </si>
  <si>
    <t>5110014216</t>
  </si>
  <si>
    <t>5110014217</t>
  </si>
  <si>
    <t>5110014218</t>
  </si>
  <si>
    <t>5110014219</t>
  </si>
  <si>
    <t>5110014220</t>
  </si>
  <si>
    <t>5110014221</t>
  </si>
  <si>
    <t>5110014222</t>
  </si>
  <si>
    <t>5110014223</t>
  </si>
  <si>
    <t>5110014224</t>
  </si>
  <si>
    <t>5110014225</t>
  </si>
  <si>
    <t>5110014226</t>
  </si>
  <si>
    <t>5110014227</t>
  </si>
  <si>
    <t>5110014228</t>
  </si>
  <si>
    <t>5110014229</t>
  </si>
  <si>
    <t>5110014230</t>
  </si>
  <si>
    <t>5110014231</t>
  </si>
  <si>
    <t>5110014232</t>
  </si>
  <si>
    <t>5110014233</t>
  </si>
  <si>
    <t>5110014234</t>
  </si>
  <si>
    <t>5110014235</t>
  </si>
  <si>
    <t>5110014236</t>
  </si>
  <si>
    <t>5110014237</t>
  </si>
  <si>
    <t>5110014238</t>
  </si>
  <si>
    <t>5110014239</t>
  </si>
  <si>
    <t>5110014240</t>
  </si>
  <si>
    <t>5110014241</t>
  </si>
  <si>
    <t>5110014242</t>
  </si>
  <si>
    <t>5110014243</t>
  </si>
  <si>
    <t>5110014244</t>
  </si>
  <si>
    <t>5110014245</t>
  </si>
  <si>
    <t>5110014246</t>
  </si>
  <si>
    <t>5110014247</t>
  </si>
  <si>
    <t>5110014248</t>
  </si>
  <si>
    <t>5110014249</t>
  </si>
  <si>
    <t>5110014250</t>
  </si>
  <si>
    <t>5110014251</t>
  </si>
  <si>
    <t>5110014252</t>
  </si>
  <si>
    <t>5110014253</t>
  </si>
  <si>
    <t>5110014254</t>
  </si>
  <si>
    <t>5110014255</t>
  </si>
  <si>
    <t>5110014256</t>
  </si>
  <si>
    <t>5110014257</t>
  </si>
  <si>
    <t>5110014258</t>
  </si>
  <si>
    <t>5110014259</t>
  </si>
  <si>
    <t>5110014260</t>
  </si>
  <si>
    <t>5110014261</t>
  </si>
  <si>
    <t>5110014262</t>
  </si>
  <si>
    <t>5110014263</t>
  </si>
  <si>
    <t>5110014264</t>
  </si>
  <si>
    <t>5110014265</t>
  </si>
  <si>
    <t>5110014266</t>
  </si>
  <si>
    <t>5110014267</t>
  </si>
  <si>
    <t>5110014268</t>
  </si>
  <si>
    <t>5110014269</t>
  </si>
  <si>
    <t>5110014270</t>
  </si>
  <si>
    <t>5110014271</t>
  </si>
  <si>
    <t>5110014272</t>
  </si>
  <si>
    <t>5110014273</t>
  </si>
  <si>
    <t>5110014274</t>
  </si>
  <si>
    <t>5110014275</t>
  </si>
  <si>
    <t>5110014276</t>
  </si>
  <si>
    <t>5110014277</t>
  </si>
  <si>
    <t>5110014278</t>
  </si>
  <si>
    <t>5110014279</t>
  </si>
  <si>
    <t>5110014280</t>
  </si>
  <si>
    <t>5110014281</t>
  </si>
  <si>
    <t>5110014282</t>
  </si>
  <si>
    <t>5110014283</t>
  </si>
  <si>
    <t>5110014284</t>
  </si>
  <si>
    <t>5110014285</t>
  </si>
  <si>
    <t>5110014286</t>
  </si>
  <si>
    <t>5110014287</t>
  </si>
  <si>
    <t>5110014288</t>
  </si>
  <si>
    <t>5110014289</t>
  </si>
  <si>
    <t>5110014290</t>
  </si>
  <si>
    <t>5110014291</t>
  </si>
  <si>
    <t>5110014292</t>
  </si>
  <si>
    <t>5110014293</t>
  </si>
  <si>
    <t>5110014294</t>
  </si>
  <si>
    <t>5110014295</t>
  </si>
  <si>
    <t>5110014296</t>
  </si>
  <si>
    <t>5110014297</t>
  </si>
  <si>
    <t>5110014298</t>
  </si>
  <si>
    <t>5110014299</t>
  </si>
  <si>
    <t>5110014300</t>
  </si>
  <si>
    <t>5110014301</t>
  </si>
  <si>
    <t>5110014302</t>
  </si>
  <si>
    <t>5110014303</t>
  </si>
  <si>
    <t>5110014304</t>
  </si>
  <si>
    <t>5110014305</t>
  </si>
  <si>
    <t>5110014306</t>
  </si>
  <si>
    <t>5110014307</t>
  </si>
  <si>
    <t>5110014308</t>
  </si>
  <si>
    <t>5110014309</t>
  </si>
  <si>
    <t>5110014310</t>
  </si>
  <si>
    <t>5110014311</t>
  </si>
  <si>
    <t>5110014312</t>
  </si>
  <si>
    <t>5110014313</t>
  </si>
  <si>
    <t>5110014314</t>
  </si>
  <si>
    <t>5110014315</t>
  </si>
  <si>
    <t>5110014316</t>
  </si>
  <si>
    <t>5110014317</t>
  </si>
  <si>
    <t>5110014318</t>
  </si>
  <si>
    <t>5110014319</t>
  </si>
  <si>
    <t>SILLA AZUL ANTIESTÁTICA MARCA N/A MODELO N/A</t>
  </si>
  <si>
    <t>5110014320</t>
  </si>
  <si>
    <t>5110014321</t>
  </si>
  <si>
    <t>5110014322</t>
  </si>
  <si>
    <t>5110014323</t>
  </si>
  <si>
    <t>5110014324</t>
  </si>
  <si>
    <t>5110014325</t>
  </si>
  <si>
    <t>5110014326</t>
  </si>
  <si>
    <t>5110014327</t>
  </si>
  <si>
    <t>5110014328</t>
  </si>
  <si>
    <t>5110014329</t>
  </si>
  <si>
    <t>5110014330</t>
  </si>
  <si>
    <t>5110014331</t>
  </si>
  <si>
    <t>5110014332</t>
  </si>
  <si>
    <t>5110014333</t>
  </si>
  <si>
    <t>5110014334</t>
  </si>
  <si>
    <t>5110014335</t>
  </si>
  <si>
    <t>5110014336</t>
  </si>
  <si>
    <t>5110014337</t>
  </si>
  <si>
    <t>5110014338</t>
  </si>
  <si>
    <t>5110014339</t>
  </si>
  <si>
    <t>5110014340</t>
  </si>
  <si>
    <t>5110014341</t>
  </si>
  <si>
    <t>5110014342</t>
  </si>
  <si>
    <t>5110014343</t>
  </si>
  <si>
    <t>5110014344</t>
  </si>
  <si>
    <t>5110014345</t>
  </si>
  <si>
    <t>5110014346</t>
  </si>
  <si>
    <t>5110014347</t>
  </si>
  <si>
    <t>5110014348</t>
  </si>
  <si>
    <t>5110014349</t>
  </si>
  <si>
    <t>5110014350</t>
  </si>
  <si>
    <t>5110014351</t>
  </si>
  <si>
    <t>5110014352</t>
  </si>
  <si>
    <t>5110014353</t>
  </si>
  <si>
    <t>5110014354</t>
  </si>
  <si>
    <t>5110014355</t>
  </si>
  <si>
    <t>5110014356</t>
  </si>
  <si>
    <t>5110014357</t>
  </si>
  <si>
    <t>5110014358</t>
  </si>
  <si>
    <t>5110014359</t>
  </si>
  <si>
    <t>SILLA ROJA ANTIESTÁTICA TIPO OLA MARCA N/A MODELO N/A</t>
  </si>
  <si>
    <t>5110014360</t>
  </si>
  <si>
    <t>5110014361</t>
  </si>
  <si>
    <t>5110014362</t>
  </si>
  <si>
    <t>5110014363</t>
  </si>
  <si>
    <t>5110014364</t>
  </si>
  <si>
    <t>5110014365</t>
  </si>
  <si>
    <t>5110014366</t>
  </si>
  <si>
    <t>5110014367</t>
  </si>
  <si>
    <t>5110014368</t>
  </si>
  <si>
    <t>5110014369</t>
  </si>
  <si>
    <t>5110014370</t>
  </si>
  <si>
    <t>5110014371</t>
  </si>
  <si>
    <t>5110014372</t>
  </si>
  <si>
    <t>5110014373</t>
  </si>
  <si>
    <t>5110014374</t>
  </si>
  <si>
    <t>5110014375</t>
  </si>
  <si>
    <t>5110014376</t>
  </si>
  <si>
    <t>5110014377</t>
  </si>
  <si>
    <t>5110014378</t>
  </si>
  <si>
    <t>5110014379</t>
  </si>
  <si>
    <t>5110014380</t>
  </si>
  <si>
    <t>5110014381</t>
  </si>
  <si>
    <t>5110014382</t>
  </si>
  <si>
    <t>5110014383</t>
  </si>
  <si>
    <t>5110014384</t>
  </si>
  <si>
    <t>5110014385</t>
  </si>
  <si>
    <t>5110014386</t>
  </si>
  <si>
    <t>5110014387</t>
  </si>
  <si>
    <t>5110014388</t>
  </si>
  <si>
    <t>5110014389</t>
  </si>
  <si>
    <t>5110014390</t>
  </si>
  <si>
    <t>5110014391</t>
  </si>
  <si>
    <t>5110014392</t>
  </si>
  <si>
    <t>5110014393</t>
  </si>
  <si>
    <t>5110014394</t>
  </si>
  <si>
    <t>5110014395</t>
  </si>
  <si>
    <t>5110014396</t>
  </si>
  <si>
    <t>5110014397</t>
  </si>
  <si>
    <t>5110014398</t>
  </si>
  <si>
    <t>5110014399</t>
  </si>
  <si>
    <t>5110014400</t>
  </si>
  <si>
    <t>5110014401</t>
  </si>
  <si>
    <t>5110014402</t>
  </si>
  <si>
    <t>5110014403</t>
  </si>
  <si>
    <t>5110014404</t>
  </si>
  <si>
    <t>5110014405</t>
  </si>
  <si>
    <t>5110014406</t>
  </si>
  <si>
    <t>5110014407</t>
  </si>
  <si>
    <t>5110014408</t>
  </si>
  <si>
    <t>5110015001</t>
  </si>
  <si>
    <t>SILLA DE RUEDAS MARCA N/A MODELO N/A</t>
  </si>
  <si>
    <t>5110016001</t>
  </si>
  <si>
    <t>PUPITRE MESA BANCO MARCA N/A MODELO N/A</t>
  </si>
  <si>
    <t>5110016002</t>
  </si>
  <si>
    <t>5110016003</t>
  </si>
  <si>
    <t>5110016004</t>
  </si>
  <si>
    <t>5110016005</t>
  </si>
  <si>
    <t>5110016006</t>
  </si>
  <si>
    <t>5110016007</t>
  </si>
  <si>
    <t>5110016008</t>
  </si>
  <si>
    <t>5110016009</t>
  </si>
  <si>
    <t>5110016010</t>
  </si>
  <si>
    <t>5110016011</t>
  </si>
  <si>
    <t>5110016012</t>
  </si>
  <si>
    <t>5110016013</t>
  </si>
  <si>
    <t>5110016014</t>
  </si>
  <si>
    <t>5110016015</t>
  </si>
  <si>
    <t>5110016016</t>
  </si>
  <si>
    <t>5110016017</t>
  </si>
  <si>
    <t>5110016018</t>
  </si>
  <si>
    <t>5110016019</t>
  </si>
  <si>
    <t>5110016020</t>
  </si>
  <si>
    <t>5110016021</t>
  </si>
  <si>
    <t>5110016022</t>
  </si>
  <si>
    <t>5110016023</t>
  </si>
  <si>
    <t>5110016024</t>
  </si>
  <si>
    <t>5110016025</t>
  </si>
  <si>
    <t>5110016026</t>
  </si>
  <si>
    <t>5110016027</t>
  </si>
  <si>
    <t>5110016028</t>
  </si>
  <si>
    <t>5110016029</t>
  </si>
  <si>
    <t>5110016030</t>
  </si>
  <si>
    <t>5110016031</t>
  </si>
  <si>
    <t>5110016032</t>
  </si>
  <si>
    <t>5110016033</t>
  </si>
  <si>
    <t>5110016034</t>
  </si>
  <si>
    <t>5110016035</t>
  </si>
  <si>
    <t>5110016036</t>
  </si>
  <si>
    <t>5110016037</t>
  </si>
  <si>
    <t>5110016038</t>
  </si>
  <si>
    <t>5110016039</t>
  </si>
  <si>
    <t>5110016040</t>
  </si>
  <si>
    <t>5110016041</t>
  </si>
  <si>
    <t>5110016042</t>
  </si>
  <si>
    <t>5110016043</t>
  </si>
  <si>
    <t>5110016044</t>
  </si>
  <si>
    <t>5110016045</t>
  </si>
  <si>
    <t>5110016046</t>
  </si>
  <si>
    <t>5110016047</t>
  </si>
  <si>
    <t>5110016048</t>
  </si>
  <si>
    <t>5110016049</t>
  </si>
  <si>
    <t>5110016050</t>
  </si>
  <si>
    <t>5110016051</t>
  </si>
  <si>
    <t>5110016052</t>
  </si>
  <si>
    <t>5110016053</t>
  </si>
  <si>
    <t>5110016054</t>
  </si>
  <si>
    <t>5110016055</t>
  </si>
  <si>
    <t>5110016056</t>
  </si>
  <si>
    <t>5110016057</t>
  </si>
  <si>
    <t>5110016058</t>
  </si>
  <si>
    <t>5110016059</t>
  </si>
  <si>
    <t>5110016060</t>
  </si>
  <si>
    <t>5110016061</t>
  </si>
  <si>
    <t>5110016062</t>
  </si>
  <si>
    <t>5110016063</t>
  </si>
  <si>
    <t>5110016064</t>
  </si>
  <si>
    <t>5110016065</t>
  </si>
  <si>
    <t>5110016066</t>
  </si>
  <si>
    <t>5110016067</t>
  </si>
  <si>
    <t>5110016068</t>
  </si>
  <si>
    <t>5110016069</t>
  </si>
  <si>
    <t>5110016070</t>
  </si>
  <si>
    <t>5110016071</t>
  </si>
  <si>
    <t>5110016072</t>
  </si>
  <si>
    <t>5110016073</t>
  </si>
  <si>
    <t>5110016074</t>
  </si>
  <si>
    <t>5110016075</t>
  </si>
  <si>
    <t>5110016076</t>
  </si>
  <si>
    <t>5110016077</t>
  </si>
  <si>
    <t>5110016078</t>
  </si>
  <si>
    <t>5110016079</t>
  </si>
  <si>
    <t>5110016080</t>
  </si>
  <si>
    <t>5110017001</t>
  </si>
  <si>
    <t>SILLA AMARILLA PARA CAFETERIA MARCA N/A MODELO N/A</t>
  </si>
  <si>
    <t>5110017002</t>
  </si>
  <si>
    <t>5110017003</t>
  </si>
  <si>
    <t>5110017004</t>
  </si>
  <si>
    <t>5110017005</t>
  </si>
  <si>
    <t>5110017006</t>
  </si>
  <si>
    <t>5110017007</t>
  </si>
  <si>
    <t>5110017008</t>
  </si>
  <si>
    <t>5110017009</t>
  </si>
  <si>
    <t>5110017010</t>
  </si>
  <si>
    <t>5110017011</t>
  </si>
  <si>
    <t>5110017012</t>
  </si>
  <si>
    <t>5110017013</t>
  </si>
  <si>
    <t>5110017014</t>
  </si>
  <si>
    <t>5110017015</t>
  </si>
  <si>
    <t>5110017016</t>
  </si>
  <si>
    <t>5110017017</t>
  </si>
  <si>
    <t>5110017018</t>
  </si>
  <si>
    <t>5110017019</t>
  </si>
  <si>
    <t>5110017020</t>
  </si>
  <si>
    <t>5110017021</t>
  </si>
  <si>
    <t>5110017022</t>
  </si>
  <si>
    <t>5110017023</t>
  </si>
  <si>
    <t>5110017024</t>
  </si>
  <si>
    <t>5110017025</t>
  </si>
  <si>
    <t>5110017026</t>
  </si>
  <si>
    <t>5110017027</t>
  </si>
  <si>
    <t>5110017028</t>
  </si>
  <si>
    <t>5110017029</t>
  </si>
  <si>
    <t>5110017030</t>
  </si>
  <si>
    <t>5110017031</t>
  </si>
  <si>
    <t>5110017032</t>
  </si>
  <si>
    <t>5110017033</t>
  </si>
  <si>
    <t>5110017034</t>
  </si>
  <si>
    <t>5110017035</t>
  </si>
  <si>
    <t>5110017036</t>
  </si>
  <si>
    <t>5110017037</t>
  </si>
  <si>
    <t>5110017038</t>
  </si>
  <si>
    <t>5110017039</t>
  </si>
  <si>
    <t>5110017040</t>
  </si>
  <si>
    <t>5110018001</t>
  </si>
  <si>
    <t>PUPITRE TIPO CAPRI CON PISTON MARCA N/A MODELO N/A</t>
  </si>
  <si>
    <t>5110018002</t>
  </si>
  <si>
    <t>5110018003</t>
  </si>
  <si>
    <t>5110018004</t>
  </si>
  <si>
    <t>5110018005</t>
  </si>
  <si>
    <t>5110018006</t>
  </si>
  <si>
    <t>5110018007</t>
  </si>
  <si>
    <t>5110018008</t>
  </si>
  <si>
    <t>5110018009</t>
  </si>
  <si>
    <t>5110018010</t>
  </si>
  <si>
    <t>5110018011</t>
  </si>
  <si>
    <t>5110018012</t>
  </si>
  <si>
    <t>5110018013</t>
  </si>
  <si>
    <t>5110018014</t>
  </si>
  <si>
    <t>5110018015</t>
  </si>
  <si>
    <t>5110018016</t>
  </si>
  <si>
    <t>5110018017</t>
  </si>
  <si>
    <t>5110018018</t>
  </si>
  <si>
    <t>5110018019</t>
  </si>
  <si>
    <t>5110018020</t>
  </si>
  <si>
    <t>5110018021</t>
  </si>
  <si>
    <t>5110018022</t>
  </si>
  <si>
    <t>5110018023</t>
  </si>
  <si>
    <t>5110018024</t>
  </si>
  <si>
    <t>5110018025</t>
  </si>
  <si>
    <t>5110018026</t>
  </si>
  <si>
    <t>5110018027</t>
  </si>
  <si>
    <t>5110018028</t>
  </si>
  <si>
    <t>5110018029</t>
  </si>
  <si>
    <t>5110018030</t>
  </si>
  <si>
    <t>5110018031</t>
  </si>
  <si>
    <t>5110018032</t>
  </si>
  <si>
    <t>5110018033</t>
  </si>
  <si>
    <t>5110018034</t>
  </si>
  <si>
    <t>5110018035</t>
  </si>
  <si>
    <t>5110018036</t>
  </si>
  <si>
    <t>5110018037</t>
  </si>
  <si>
    <t>5110018038</t>
  </si>
  <si>
    <t>5110018039</t>
  </si>
  <si>
    <t>5110018040</t>
  </si>
  <si>
    <t>5110018041</t>
  </si>
  <si>
    <t>5110018042</t>
  </si>
  <si>
    <t>5110018043</t>
  </si>
  <si>
    <t>5110018044</t>
  </si>
  <si>
    <t>5110018045</t>
  </si>
  <si>
    <t>5110018046</t>
  </si>
  <si>
    <t>5110018047</t>
  </si>
  <si>
    <t>5110018048</t>
  </si>
  <si>
    <t>5110018049</t>
  </si>
  <si>
    <t>5110018050</t>
  </si>
  <si>
    <t>5110018051</t>
  </si>
  <si>
    <t>5110018052</t>
  </si>
  <si>
    <t>5110018053</t>
  </si>
  <si>
    <t>5110018054</t>
  </si>
  <si>
    <t>5110018055</t>
  </si>
  <si>
    <t>5110018056</t>
  </si>
  <si>
    <t>5110018057</t>
  </si>
  <si>
    <t>5110018058</t>
  </si>
  <si>
    <t>5110018059</t>
  </si>
  <si>
    <t>5110018060</t>
  </si>
  <si>
    <t>5110018061</t>
  </si>
  <si>
    <t>5110018062</t>
  </si>
  <si>
    <t>5110018063</t>
  </si>
  <si>
    <t>5110018064</t>
  </si>
  <si>
    <t>5110018065</t>
  </si>
  <si>
    <t>5110018066</t>
  </si>
  <si>
    <t>5110018067</t>
  </si>
  <si>
    <t>5110018068</t>
  </si>
  <si>
    <t>5110018069</t>
  </si>
  <si>
    <t>5110018070</t>
  </si>
  <si>
    <t>5110018071</t>
  </si>
  <si>
    <t>5110018072</t>
  </si>
  <si>
    <t>5110018073</t>
  </si>
  <si>
    <t>5110018074</t>
  </si>
  <si>
    <t>5110018075</t>
  </si>
  <si>
    <t>5110018076</t>
  </si>
  <si>
    <t>5110018077</t>
  </si>
  <si>
    <t>5110018078</t>
  </si>
  <si>
    <t>5110018079</t>
  </si>
  <si>
    <t>5110018080</t>
  </si>
  <si>
    <t>5110018081</t>
  </si>
  <si>
    <t>5110018082</t>
  </si>
  <si>
    <t>5110018083</t>
  </si>
  <si>
    <t>5110018084</t>
  </si>
  <si>
    <t>5110018085</t>
  </si>
  <si>
    <t>5110018086</t>
  </si>
  <si>
    <t>5110018087</t>
  </si>
  <si>
    <t>5110018088</t>
  </si>
  <si>
    <t>5110018089</t>
  </si>
  <si>
    <t>5110018090</t>
  </si>
  <si>
    <t>5110018091</t>
  </si>
  <si>
    <t>5110018092</t>
  </si>
  <si>
    <t>5110018093</t>
  </si>
  <si>
    <t>5110018094</t>
  </si>
  <si>
    <t>5110018095</t>
  </si>
  <si>
    <t>5110018096</t>
  </si>
  <si>
    <t>5110018097</t>
  </si>
  <si>
    <t>5110018098</t>
  </si>
  <si>
    <t>5110018099</t>
  </si>
  <si>
    <t>5110018100</t>
  </si>
  <si>
    <t>5110018101</t>
  </si>
  <si>
    <t>5110018102</t>
  </si>
  <si>
    <t>5110018103</t>
  </si>
  <si>
    <t>5110018104</t>
  </si>
  <si>
    <t>5110018105</t>
  </si>
  <si>
    <t>5110018106</t>
  </si>
  <si>
    <t>5110018107</t>
  </si>
  <si>
    <t>5110018108</t>
  </si>
  <si>
    <t>5110018109</t>
  </si>
  <si>
    <t>5110018110</t>
  </si>
  <si>
    <t>5110018111</t>
  </si>
  <si>
    <t>5110018112</t>
  </si>
  <si>
    <t>5110018113</t>
  </si>
  <si>
    <t>5110018114</t>
  </si>
  <si>
    <t>5110018115</t>
  </si>
  <si>
    <t>5110018116</t>
  </si>
  <si>
    <t>5110018117</t>
  </si>
  <si>
    <t>5110018118</t>
  </si>
  <si>
    <t>5110018119</t>
  </si>
  <si>
    <t>5110018120</t>
  </si>
  <si>
    <t>5110018121</t>
  </si>
  <si>
    <t>5110018122</t>
  </si>
  <si>
    <t>5110018123</t>
  </si>
  <si>
    <t>5110018124</t>
  </si>
  <si>
    <t>5110018125</t>
  </si>
  <si>
    <t>5110018126</t>
  </si>
  <si>
    <t>5110018127</t>
  </si>
  <si>
    <t>5110018128</t>
  </si>
  <si>
    <t>5110018129</t>
  </si>
  <si>
    <t>5110018130</t>
  </si>
  <si>
    <t>5110018131</t>
  </si>
  <si>
    <t>5110018132</t>
  </si>
  <si>
    <t>5110018133</t>
  </si>
  <si>
    <t>5110018134</t>
  </si>
  <si>
    <t>5110018135</t>
  </si>
  <si>
    <t>5110018136</t>
  </si>
  <si>
    <t>5110018137</t>
  </si>
  <si>
    <t>5110018138</t>
  </si>
  <si>
    <t>5110018139</t>
  </si>
  <si>
    <t>5110018140</t>
  </si>
  <si>
    <t>5110018141</t>
  </si>
  <si>
    <t>5110018142</t>
  </si>
  <si>
    <t>5110018143</t>
  </si>
  <si>
    <t>5110018144</t>
  </si>
  <si>
    <t>5110018145</t>
  </si>
  <si>
    <t>5110018146</t>
  </si>
  <si>
    <t>5110018147</t>
  </si>
  <si>
    <t>5110018148</t>
  </si>
  <si>
    <t>5110018149</t>
  </si>
  <si>
    <t>5110018150</t>
  </si>
  <si>
    <t>5110018151</t>
  </si>
  <si>
    <t>5110018152</t>
  </si>
  <si>
    <t>5110018153</t>
  </si>
  <si>
    <t>5110018154</t>
  </si>
  <si>
    <t>5110018155</t>
  </si>
  <si>
    <t>5110018156</t>
  </si>
  <si>
    <t>5110018157</t>
  </si>
  <si>
    <t>5110018158</t>
  </si>
  <si>
    <t>5110018159</t>
  </si>
  <si>
    <t>5110018160</t>
  </si>
  <si>
    <t>5110018161</t>
  </si>
  <si>
    <t>5110018162</t>
  </si>
  <si>
    <t>5110018163</t>
  </si>
  <si>
    <t>5110018164</t>
  </si>
  <si>
    <t>5110018165</t>
  </si>
  <si>
    <t>5110018166</t>
  </si>
  <si>
    <t>5110018167</t>
  </si>
  <si>
    <t>5110018168</t>
  </si>
  <si>
    <t>5110018169</t>
  </si>
  <si>
    <t>5110018170</t>
  </si>
  <si>
    <t>5110018171</t>
  </si>
  <si>
    <t>5110018172</t>
  </si>
  <si>
    <t>5110018173</t>
  </si>
  <si>
    <t>5110018174</t>
  </si>
  <si>
    <t>5110018175</t>
  </si>
  <si>
    <t>5110018176</t>
  </si>
  <si>
    <t>5110018177</t>
  </si>
  <si>
    <t>5110018178</t>
  </si>
  <si>
    <t>5110018179</t>
  </si>
  <si>
    <t>5110018180</t>
  </si>
  <si>
    <t>5110018181</t>
  </si>
  <si>
    <t>5110018182</t>
  </si>
  <si>
    <t>5110018183</t>
  </si>
  <si>
    <t>5110018184</t>
  </si>
  <si>
    <t>5110018185</t>
  </si>
  <si>
    <t>5110018186</t>
  </si>
  <si>
    <t>5110018187</t>
  </si>
  <si>
    <t>5110018188</t>
  </si>
  <si>
    <t>5110018189</t>
  </si>
  <si>
    <t>5110018190</t>
  </si>
  <si>
    <t>5110018191</t>
  </si>
  <si>
    <t>5110018192</t>
  </si>
  <si>
    <t>5110018193</t>
  </si>
  <si>
    <t>5110018194</t>
  </si>
  <si>
    <t>5110018195</t>
  </si>
  <si>
    <t>5110018196</t>
  </si>
  <si>
    <t>5110018197</t>
  </si>
  <si>
    <t>5110018198</t>
  </si>
  <si>
    <t>5110018199</t>
  </si>
  <si>
    <t>5110018200</t>
  </si>
  <si>
    <t>5110018201</t>
  </si>
  <si>
    <t>5110018202</t>
  </si>
  <si>
    <t>5110018203</t>
  </si>
  <si>
    <t>5110018204</t>
  </si>
  <si>
    <t>5110018205</t>
  </si>
  <si>
    <t>5110018206</t>
  </si>
  <si>
    <t>5110018207</t>
  </si>
  <si>
    <t>5110018208</t>
  </si>
  <si>
    <t>5110018209</t>
  </si>
  <si>
    <t>5110018210</t>
  </si>
  <si>
    <t>5110018211</t>
  </si>
  <si>
    <t>5110018212</t>
  </si>
  <si>
    <t>5110018213</t>
  </si>
  <si>
    <t>5110018214</t>
  </si>
  <si>
    <t>5110018215</t>
  </si>
  <si>
    <t>5110018216</t>
  </si>
  <si>
    <t>5110018217</t>
  </si>
  <si>
    <t>5110018218</t>
  </si>
  <si>
    <t>5110018219</t>
  </si>
  <si>
    <t>5110018220</t>
  </si>
  <si>
    <t>5110018221</t>
  </si>
  <si>
    <t>5110018222</t>
  </si>
  <si>
    <t>5110018223</t>
  </si>
  <si>
    <t>5110018224</t>
  </si>
  <si>
    <t>5110018225</t>
  </si>
  <si>
    <t>5110018226</t>
  </si>
  <si>
    <t>5110018227</t>
  </si>
  <si>
    <t>5110018228</t>
  </si>
  <si>
    <t>5110018229</t>
  </si>
  <si>
    <t>5110018230</t>
  </si>
  <si>
    <t>5110018231</t>
  </si>
  <si>
    <t>5110018232</t>
  </si>
  <si>
    <t>5110018233</t>
  </si>
  <si>
    <t>5110018234</t>
  </si>
  <si>
    <t>5110018235</t>
  </si>
  <si>
    <t>5110018236</t>
  </si>
  <si>
    <t>5110018237</t>
  </si>
  <si>
    <t>5110018238</t>
  </si>
  <si>
    <t>5110018239</t>
  </si>
  <si>
    <t>5110018240</t>
  </si>
  <si>
    <t>5110018241</t>
  </si>
  <si>
    <t>5110018242</t>
  </si>
  <si>
    <t>5110018243</t>
  </si>
  <si>
    <t>5110018244</t>
  </si>
  <si>
    <t>5110018245</t>
  </si>
  <si>
    <t>5110018246</t>
  </si>
  <si>
    <t>5110018247</t>
  </si>
  <si>
    <t>5110018248</t>
  </si>
  <si>
    <t>5110018249</t>
  </si>
  <si>
    <t>5110018250</t>
  </si>
  <si>
    <t>5110018251</t>
  </si>
  <si>
    <t>5110018252</t>
  </si>
  <si>
    <t>5110018253</t>
  </si>
  <si>
    <t>5110018254</t>
  </si>
  <si>
    <t>5110018255</t>
  </si>
  <si>
    <t>5110018256</t>
  </si>
  <si>
    <t>5110021001</t>
  </si>
  <si>
    <t>MESA BINARIA, MELAMINA COLOR GRIS, 120x0.40x0.75 MARCA N/A MODELO N/A</t>
  </si>
  <si>
    <t>5110021002</t>
  </si>
  <si>
    <t>5110021003</t>
  </si>
  <si>
    <t>5110021004</t>
  </si>
  <si>
    <t>5110021005</t>
  </si>
  <si>
    <t>5110021006</t>
  </si>
  <si>
    <t>5110021007</t>
  </si>
  <si>
    <t>5110021008</t>
  </si>
  <si>
    <t>5110021009</t>
  </si>
  <si>
    <t>5110021010</t>
  </si>
  <si>
    <t>5110021011</t>
  </si>
  <si>
    <t>5110021012</t>
  </si>
  <si>
    <t>5110021013</t>
  </si>
  <si>
    <t>5110021014</t>
  </si>
  <si>
    <t>5110021015</t>
  </si>
  <si>
    <t>5110021016</t>
  </si>
  <si>
    <t>5110021017</t>
  </si>
  <si>
    <t>5110021018</t>
  </si>
  <si>
    <t>5110021019</t>
  </si>
  <si>
    <t>5110021020</t>
  </si>
  <si>
    <t>5110021021</t>
  </si>
  <si>
    <t>5110021022</t>
  </si>
  <si>
    <t>5110021023</t>
  </si>
  <si>
    <t>5110021024</t>
  </si>
  <si>
    <t>5110021025</t>
  </si>
  <si>
    <t>5110021026</t>
  </si>
  <si>
    <t>5110021027</t>
  </si>
  <si>
    <t>5110021028</t>
  </si>
  <si>
    <t>5110021029</t>
  </si>
  <si>
    <t>5110021030</t>
  </si>
  <si>
    <t>5110021031</t>
  </si>
  <si>
    <t>5110021032</t>
  </si>
  <si>
    <t>5110021033</t>
  </si>
  <si>
    <t>5110021034</t>
  </si>
  <si>
    <t>5110021035</t>
  </si>
  <si>
    <t>5110021036</t>
  </si>
  <si>
    <t>5110021037</t>
  </si>
  <si>
    <t>5110021038</t>
  </si>
  <si>
    <t>5110021039</t>
  </si>
  <si>
    <t>5110021040</t>
  </si>
  <si>
    <t>5110021041</t>
  </si>
  <si>
    <t>5110021042</t>
  </si>
  <si>
    <t>5110021043</t>
  </si>
  <si>
    <t>5110021044</t>
  </si>
  <si>
    <t>5110021045</t>
  </si>
  <si>
    <t>5110021046</t>
  </si>
  <si>
    <t>5110021047</t>
  </si>
  <si>
    <t>5110021048</t>
  </si>
  <si>
    <t>5110021049</t>
  </si>
  <si>
    <t>5110021050</t>
  </si>
  <si>
    <t>5110021051</t>
  </si>
  <si>
    <t>5110021052</t>
  </si>
  <si>
    <t>5110021053</t>
  </si>
  <si>
    <t>5110021054</t>
  </si>
  <si>
    <t>5110021055</t>
  </si>
  <si>
    <t>5110021056</t>
  </si>
  <si>
    <t>5110021057</t>
  </si>
  <si>
    <t>5110021058</t>
  </si>
  <si>
    <t>5110021059</t>
  </si>
  <si>
    <t>5110021060</t>
  </si>
  <si>
    <t>5110021061</t>
  </si>
  <si>
    <t>5110021062</t>
  </si>
  <si>
    <t>5110021063</t>
  </si>
  <si>
    <t>5110021064</t>
  </si>
  <si>
    <t>5110021065</t>
  </si>
  <si>
    <t>5110021066</t>
  </si>
  <si>
    <t>5110021067</t>
  </si>
  <si>
    <t>5110021068</t>
  </si>
  <si>
    <t>5110021069</t>
  </si>
  <si>
    <t>5110021070</t>
  </si>
  <si>
    <t>5110021071</t>
  </si>
  <si>
    <t>5110021072</t>
  </si>
  <si>
    <t>5110021073</t>
  </si>
  <si>
    <t>5110021074</t>
  </si>
  <si>
    <t>5110021075</t>
  </si>
  <si>
    <t>5110021076</t>
  </si>
  <si>
    <t>5110021077</t>
  </si>
  <si>
    <t>5110021078</t>
  </si>
  <si>
    <t>5110021079</t>
  </si>
  <si>
    <t>5110021080</t>
  </si>
  <si>
    <t>5110021081</t>
  </si>
  <si>
    <t>5110021082</t>
  </si>
  <si>
    <t>5110021083</t>
  </si>
  <si>
    <t>5110021084</t>
  </si>
  <si>
    <t>5110021085</t>
  </si>
  <si>
    <t>5110021086</t>
  </si>
  <si>
    <t>5110021087</t>
  </si>
  <si>
    <t>5110021088</t>
  </si>
  <si>
    <t>5110021089</t>
  </si>
  <si>
    <t>5110021090</t>
  </si>
  <si>
    <t>5110021091</t>
  </si>
  <si>
    <t>5110021092</t>
  </si>
  <si>
    <t>5110021093</t>
  </si>
  <si>
    <t>5110021094</t>
  </si>
  <si>
    <t>5110021095</t>
  </si>
  <si>
    <t>5110021096</t>
  </si>
  <si>
    <t>5110021097</t>
  </si>
  <si>
    <t>5110021098</t>
  </si>
  <si>
    <t>5110021099</t>
  </si>
  <si>
    <t>5110021100</t>
  </si>
  <si>
    <t>5110021101</t>
  </si>
  <si>
    <t>5110021102</t>
  </si>
  <si>
    <t>5110021103</t>
  </si>
  <si>
    <t>5110021104</t>
  </si>
  <si>
    <t>5110021105</t>
  </si>
  <si>
    <t>5110021106</t>
  </si>
  <si>
    <t>5110021107</t>
  </si>
  <si>
    <t>5110021108</t>
  </si>
  <si>
    <t>5110021109</t>
  </si>
  <si>
    <t>5110021110</t>
  </si>
  <si>
    <t>5110021111</t>
  </si>
  <si>
    <t>5110021112</t>
  </si>
  <si>
    <t>5110021113</t>
  </si>
  <si>
    <t>5110021114</t>
  </si>
  <si>
    <t>5110021115</t>
  </si>
  <si>
    <t>5110021116</t>
  </si>
  <si>
    <t>5110021117</t>
  </si>
  <si>
    <t>5110021118</t>
  </si>
  <si>
    <t>5110021119</t>
  </si>
  <si>
    <t>5110021120</t>
  </si>
  <si>
    <t>5110021121</t>
  </si>
  <si>
    <t>5110021122</t>
  </si>
  <si>
    <t>5110021123</t>
  </si>
  <si>
    <t>5110021124</t>
  </si>
  <si>
    <t>5110021125</t>
  </si>
  <si>
    <t>5110021126</t>
  </si>
  <si>
    <t>5110021127</t>
  </si>
  <si>
    <t>5110021128</t>
  </si>
  <si>
    <t>5110021129</t>
  </si>
  <si>
    <t>5110021130</t>
  </si>
  <si>
    <t>5110021131</t>
  </si>
  <si>
    <t>5110021132</t>
  </si>
  <si>
    <t>5110021133</t>
  </si>
  <si>
    <t>5110021134</t>
  </si>
  <si>
    <t>5110021135</t>
  </si>
  <si>
    <t>5110021136</t>
  </si>
  <si>
    <t>5110021137</t>
  </si>
  <si>
    <t>5110021138</t>
  </si>
  <si>
    <t>5110021139</t>
  </si>
  <si>
    <t>5110021140</t>
  </si>
  <si>
    <t>5110021141</t>
  </si>
  <si>
    <t>5110021142</t>
  </si>
  <si>
    <t>5110021143</t>
  </si>
  <si>
    <t>5110021144</t>
  </si>
  <si>
    <t>5110021145</t>
  </si>
  <si>
    <t>5110021146</t>
  </si>
  <si>
    <t>5110021147</t>
  </si>
  <si>
    <t>5110021148</t>
  </si>
  <si>
    <t>5110021149</t>
  </si>
  <si>
    <t>5110021150</t>
  </si>
  <si>
    <t>5110021151</t>
  </si>
  <si>
    <t>5110021152</t>
  </si>
  <si>
    <t>5110021153</t>
  </si>
  <si>
    <t>5110021154</t>
  </si>
  <si>
    <t>5110021155</t>
  </si>
  <si>
    <t>5110021156</t>
  </si>
  <si>
    <t>5110021157</t>
  </si>
  <si>
    <t>5110021158</t>
  </si>
  <si>
    <t>5110021159</t>
  </si>
  <si>
    <t>5110021160</t>
  </si>
  <si>
    <t>5110021161</t>
  </si>
  <si>
    <t>5110021162</t>
  </si>
  <si>
    <t>5110021163</t>
  </si>
  <si>
    <t>5110021164</t>
  </si>
  <si>
    <t>5110021165</t>
  </si>
  <si>
    <t>5110021166</t>
  </si>
  <si>
    <t>5110021167</t>
  </si>
  <si>
    <t>5110021168</t>
  </si>
  <si>
    <t>5110021169</t>
  </si>
  <si>
    <t>5110021170</t>
  </si>
  <si>
    <t>5110021171</t>
  </si>
  <si>
    <t>5110021172</t>
  </si>
  <si>
    <t>5110021173</t>
  </si>
  <si>
    <t>5110021174</t>
  </si>
  <si>
    <t>5110021175</t>
  </si>
  <si>
    <t>5110021176</t>
  </si>
  <si>
    <t>5110021177</t>
  </si>
  <si>
    <t>5110021178</t>
  </si>
  <si>
    <t>5110021179</t>
  </si>
  <si>
    <t>5110021180</t>
  </si>
  <si>
    <t>5110021181</t>
  </si>
  <si>
    <t>5110021182</t>
  </si>
  <si>
    <t>5110021183</t>
  </si>
  <si>
    <t>5110021184</t>
  </si>
  <si>
    <t>5110021185</t>
  </si>
  <si>
    <t>5110021186</t>
  </si>
  <si>
    <t>5110021187</t>
  </si>
  <si>
    <t>5110021188</t>
  </si>
  <si>
    <t>5110021189</t>
  </si>
  <si>
    <t>5110021190</t>
  </si>
  <si>
    <t>5110021191</t>
  </si>
  <si>
    <t>5110021192</t>
  </si>
  <si>
    <t>5110021193</t>
  </si>
  <si>
    <t>5110021194</t>
  </si>
  <si>
    <t>5110021195</t>
  </si>
  <si>
    <t>5110021196</t>
  </si>
  <si>
    <t>5110021197</t>
  </si>
  <si>
    <t>5110021198</t>
  </si>
  <si>
    <t>5110021199</t>
  </si>
  <si>
    <t>5110021200</t>
  </si>
  <si>
    <t>5110021201</t>
  </si>
  <si>
    <t>5110021202</t>
  </si>
  <si>
    <t>5110021203</t>
  </si>
  <si>
    <t>5110021204</t>
  </si>
  <si>
    <t>5110021205</t>
  </si>
  <si>
    <t>5110021206</t>
  </si>
  <si>
    <t>511002207</t>
  </si>
  <si>
    <t>5110022001</t>
  </si>
  <si>
    <t>PORTATECLADOS MARCA N/A MODELO N/A</t>
  </si>
  <si>
    <t>5110022002</t>
  </si>
  <si>
    <t>5110022003</t>
  </si>
  <si>
    <t>5110022004</t>
  </si>
  <si>
    <t>5110022005</t>
  </si>
  <si>
    <t>5110022006</t>
  </si>
  <si>
    <t>5110022007</t>
  </si>
  <si>
    <t>5110022008</t>
  </si>
  <si>
    <t>5110022009</t>
  </si>
  <si>
    <t>5110022010</t>
  </si>
  <si>
    <t>5110022011</t>
  </si>
  <si>
    <t>5110022012</t>
  </si>
  <si>
    <t>5110022013</t>
  </si>
  <si>
    <t>5110022014</t>
  </si>
  <si>
    <t>5110022015</t>
  </si>
  <si>
    <t>5110022016</t>
  </si>
  <si>
    <t>5110022017</t>
  </si>
  <si>
    <t>5110022018</t>
  </si>
  <si>
    <t>5110022019</t>
  </si>
  <si>
    <t>5110022020</t>
  </si>
  <si>
    <t>5110022021</t>
  </si>
  <si>
    <t>5110022022</t>
  </si>
  <si>
    <t>5110022023</t>
  </si>
  <si>
    <t>5110022024</t>
  </si>
  <si>
    <t>5110022025</t>
  </si>
  <si>
    <t>5110022026</t>
  </si>
  <si>
    <t>5110022027</t>
  </si>
  <si>
    <t>5110022028</t>
  </si>
  <si>
    <t>5110022029</t>
  </si>
  <si>
    <t>5110022030</t>
  </si>
  <si>
    <t>5110022031</t>
  </si>
  <si>
    <t>5110022032</t>
  </si>
  <si>
    <t>5110022033</t>
  </si>
  <si>
    <t>5110022034</t>
  </si>
  <si>
    <t>5110022035</t>
  </si>
  <si>
    <t>5110022036</t>
  </si>
  <si>
    <t>5110022037</t>
  </si>
  <si>
    <t>5110022038</t>
  </si>
  <si>
    <t>5110022039</t>
  </si>
  <si>
    <t>5110022040</t>
  </si>
  <si>
    <t>5110022041</t>
  </si>
  <si>
    <t>5110022042</t>
  </si>
  <si>
    <t>5110022043</t>
  </si>
  <si>
    <t>5110022044</t>
  </si>
  <si>
    <t>5110022045</t>
  </si>
  <si>
    <t>5110022046</t>
  </si>
  <si>
    <t>5110022047</t>
  </si>
  <si>
    <t>5110022048</t>
  </si>
  <si>
    <t>5110022049</t>
  </si>
  <si>
    <t>5110022050</t>
  </si>
  <si>
    <t>5110022051</t>
  </si>
  <si>
    <t>5110022052</t>
  </si>
  <si>
    <t>5110022053</t>
  </si>
  <si>
    <t>5110023001</t>
  </si>
  <si>
    <t>MESA CON RUEDAS, MELAMINA COLOR GRIS, 70x50 MARCA N/A MODELO N/A</t>
  </si>
  <si>
    <t>5110023002</t>
  </si>
  <si>
    <t>5110023003</t>
  </si>
  <si>
    <t>5110023004</t>
  </si>
  <si>
    <t>5110023005</t>
  </si>
  <si>
    <t>5110023006</t>
  </si>
  <si>
    <t>5110023007</t>
  </si>
  <si>
    <t>5110023008</t>
  </si>
  <si>
    <t>5110024001</t>
  </si>
  <si>
    <t>MESA PARA MAESTROS, MELAMINA COLOR GRIS MARCA N/A MODELO N/A</t>
  </si>
  <si>
    <t>5110024002</t>
  </si>
  <si>
    <t>5110024003</t>
  </si>
  <si>
    <t>5110024004</t>
  </si>
  <si>
    <t>5110024005</t>
  </si>
  <si>
    <t>5110024006</t>
  </si>
  <si>
    <t>5110024007</t>
  </si>
  <si>
    <t>5110024008</t>
  </si>
  <si>
    <t>5110024009</t>
  </si>
  <si>
    <t>5110024010</t>
  </si>
  <si>
    <t>5110024011</t>
  </si>
  <si>
    <t>5110024012</t>
  </si>
  <si>
    <t>5110024013</t>
  </si>
  <si>
    <t>5110024014</t>
  </si>
  <si>
    <t>5110024015</t>
  </si>
  <si>
    <t>5110024016</t>
  </si>
  <si>
    <t>5110024017</t>
  </si>
  <si>
    <t>5110024018</t>
  </si>
  <si>
    <t>5110024019</t>
  </si>
  <si>
    <t>5110024020</t>
  </si>
  <si>
    <t>5110024021</t>
  </si>
  <si>
    <t>5110024022</t>
  </si>
  <si>
    <t>MESA PARA MAESTROS, MELAMINA COLOR NEGRO MARCA N/A MODELO N/A</t>
  </si>
  <si>
    <t>5110024023</t>
  </si>
  <si>
    <t>5110024024</t>
  </si>
  <si>
    <t>5110024025</t>
  </si>
  <si>
    <t>5110024026</t>
  </si>
  <si>
    <t>5110024027</t>
  </si>
  <si>
    <t>5110024028</t>
  </si>
  <si>
    <t>5110024029</t>
  </si>
  <si>
    <t>5110024030</t>
  </si>
  <si>
    <t>5110024031</t>
  </si>
  <si>
    <t>5110024032</t>
  </si>
  <si>
    <t>5110024033</t>
  </si>
  <si>
    <t>5110024034</t>
  </si>
  <si>
    <t>5110024035</t>
  </si>
  <si>
    <t>5110024036</t>
  </si>
  <si>
    <t>5110024037</t>
  </si>
  <si>
    <t>5110024038</t>
  </si>
  <si>
    <t>5110025001</t>
  </si>
  <si>
    <t>MESA AUXILIAR MARCA N/A MODELO N/A</t>
  </si>
  <si>
    <t>5110025002</t>
  </si>
  <si>
    <t>MESA AUXILIAR AMARILLA MARCA N/A MODELO N/A</t>
  </si>
  <si>
    <t>5110025003</t>
  </si>
  <si>
    <t>MESA REDONDA DE MADERA MARCA N/A MODELO N/A</t>
  </si>
  <si>
    <t>5110025004</t>
  </si>
  <si>
    <t>5110025005</t>
  </si>
  <si>
    <t>MESA RECTANGULAR PARA SALA DE JUNTAS MARCA N/A MODELO N/A</t>
  </si>
  <si>
    <t>5110025006</t>
  </si>
  <si>
    <t>MESA DE MADERA PARA JUNTAS DE CONSEJO C/FALDON MARCA P.M. STEELE MODELO N/A</t>
  </si>
  <si>
    <t>5110025007</t>
  </si>
  <si>
    <t>MESA LATERAL TEKAX COLOR CHOCOLATE MARCA CANTIA MODELO N/A</t>
  </si>
  <si>
    <t>5110025008</t>
  </si>
  <si>
    <t>MESA AUXILIAR MELAMINA GRIS MARCA N/A MODELO N/A</t>
  </si>
  <si>
    <t>5110025009</t>
  </si>
  <si>
    <t>5110026001</t>
  </si>
  <si>
    <t>MESA DE COMPUTACION (LARGA) MARCA N/A MODELO N/A</t>
  </si>
  <si>
    <t>5110026002</t>
  </si>
  <si>
    <t>5110026003</t>
  </si>
  <si>
    <t>5110026004</t>
  </si>
  <si>
    <t>5110026005</t>
  </si>
  <si>
    <t>5110026006</t>
  </si>
  <si>
    <t>5110026007</t>
  </si>
  <si>
    <t>5110026008</t>
  </si>
  <si>
    <t>5110026009</t>
  </si>
  <si>
    <t>5110026010</t>
  </si>
  <si>
    <t>5110026011</t>
  </si>
  <si>
    <t>5110026012</t>
  </si>
  <si>
    <t>5110026013</t>
  </si>
  <si>
    <t>MESA DE COMPUTACION (CHICA) MARCA N/A MODELO N/A</t>
  </si>
  <si>
    <t>5110026014</t>
  </si>
  <si>
    <t>5110026015</t>
  </si>
  <si>
    <t>5110026016</t>
  </si>
  <si>
    <t>5110026017</t>
  </si>
  <si>
    <t>5110026018</t>
  </si>
  <si>
    <t>5110026019</t>
  </si>
  <si>
    <t>5110026020</t>
  </si>
  <si>
    <t>5110026021</t>
  </si>
  <si>
    <t>5110026022</t>
  </si>
  <si>
    <t>5110026023</t>
  </si>
  <si>
    <t>MESA DE COMPUTACION CON MELANINA COLOR NEGRO MARCA N/A MODELO N/A</t>
  </si>
  <si>
    <t>5110026024</t>
  </si>
  <si>
    <t>5110026025</t>
  </si>
  <si>
    <t>5110026026</t>
  </si>
  <si>
    <t>5110026027</t>
  </si>
  <si>
    <t>5110026028</t>
  </si>
  <si>
    <t>5110026029</t>
  </si>
  <si>
    <t>5110026030</t>
  </si>
  <si>
    <t>5110026031</t>
  </si>
  <si>
    <t>5110026032</t>
  </si>
  <si>
    <t>5110026033</t>
  </si>
  <si>
    <t>5110026034</t>
  </si>
  <si>
    <t>5110026035</t>
  </si>
  <si>
    <t>5110026036</t>
  </si>
  <si>
    <t>5110026037</t>
  </si>
  <si>
    <t>5110026038</t>
  </si>
  <si>
    <t>5110026039</t>
  </si>
  <si>
    <t>5110026040</t>
  </si>
  <si>
    <t>5110026041</t>
  </si>
  <si>
    <t>5110026042</t>
  </si>
  <si>
    <t>5110026043</t>
  </si>
  <si>
    <t>5110026044</t>
  </si>
  <si>
    <t>5110026045</t>
  </si>
  <si>
    <t>5110026046</t>
  </si>
  <si>
    <t>5110026047</t>
  </si>
  <si>
    <t>5110026048</t>
  </si>
  <si>
    <t>5110026049</t>
  </si>
  <si>
    <t>5110026050</t>
  </si>
  <si>
    <t>5110026051</t>
  </si>
  <si>
    <t>5110026052</t>
  </si>
  <si>
    <t>5110026053</t>
  </si>
  <si>
    <t>5110026054</t>
  </si>
  <si>
    <t>5110026055</t>
  </si>
  <si>
    <t>5110026056</t>
  </si>
  <si>
    <t>5110026057</t>
  </si>
  <si>
    <t>5110026058</t>
  </si>
  <si>
    <t>5110026059</t>
  </si>
  <si>
    <t>5110026060</t>
  </si>
  <si>
    <t>5110026061</t>
  </si>
  <si>
    <t>5110026062</t>
  </si>
  <si>
    <t>5110026063</t>
  </si>
  <si>
    <t>5110026064</t>
  </si>
  <si>
    <t>5110026065</t>
  </si>
  <si>
    <t>5110026066</t>
  </si>
  <si>
    <t>5110026067</t>
  </si>
  <si>
    <t>5110026068</t>
  </si>
  <si>
    <t>5110026069</t>
  </si>
  <si>
    <t>5110026070</t>
  </si>
  <si>
    <t>5110026071</t>
  </si>
  <si>
    <t>5110026072</t>
  </si>
  <si>
    <t>5110026073</t>
  </si>
  <si>
    <t>5110026074</t>
  </si>
  <si>
    <t>5110026075</t>
  </si>
  <si>
    <t>5110026076</t>
  </si>
  <si>
    <t>5110027001</t>
  </si>
  <si>
    <t>MESA ANARANJADA DE CAFETERIA MARCA N/A MODELO N/A</t>
  </si>
  <si>
    <t>5110027002</t>
  </si>
  <si>
    <t>5110027003</t>
  </si>
  <si>
    <t>5110027004</t>
  </si>
  <si>
    <t>5110027005</t>
  </si>
  <si>
    <t>5110027006</t>
  </si>
  <si>
    <t>5110027007</t>
  </si>
  <si>
    <t>5110027008</t>
  </si>
  <si>
    <t>5110027009</t>
  </si>
  <si>
    <t>5110027010</t>
  </si>
  <si>
    <t>5110028001</t>
  </si>
  <si>
    <t>MESA DE CENTRO MARCA N/A MODELO N/A</t>
  </si>
  <si>
    <t>5110028002</t>
  </si>
  <si>
    <t>MASA DE CENTRO MARCA N/A MODELO N/A</t>
  </si>
  <si>
    <t>5110029001</t>
  </si>
  <si>
    <t>MESA DE TRABAJO TIPO INSDUSTRIAL, COLOR GRIS, TUBULARES COLOR NEGRO MARCA MOBIL MODELO MT-TI</t>
  </si>
  <si>
    <t>5110029002</t>
  </si>
  <si>
    <t>5110029003</t>
  </si>
  <si>
    <t>5110029004</t>
  </si>
  <si>
    <t>5110029005</t>
  </si>
  <si>
    <t>5110029006</t>
  </si>
  <si>
    <t>5110029007</t>
  </si>
  <si>
    <t>5110029008</t>
  </si>
  <si>
    <t>5110029009</t>
  </si>
  <si>
    <t>MESA DE TRABAJO DE ACERO SOLDADO .72x.36CM MARCA N/A MODELO N/A</t>
  </si>
  <si>
    <t>5110029010</t>
  </si>
  <si>
    <t>5110031001</t>
  </si>
  <si>
    <t>SILLON EJECUTIVO / PIEL NEGRO MARCA N/A MODELO N/A</t>
  </si>
  <si>
    <t>5110031002</t>
  </si>
  <si>
    <t>5110031003</t>
  </si>
  <si>
    <t>5110031004</t>
  </si>
  <si>
    <t>SILLON EJECUTIVO CON CABECERA MARCA N/A MODELO N/A</t>
  </si>
  <si>
    <t>5110031005</t>
  </si>
  <si>
    <t>5110031006</t>
  </si>
  <si>
    <t>5110031007</t>
  </si>
  <si>
    <t>5110031008</t>
  </si>
  <si>
    <t>5110031009</t>
  </si>
  <si>
    <t>SILLON EJECUTIVO / FORRADO EN PIEL MARCA N/A MODELO N/A</t>
  </si>
  <si>
    <t>5110031010</t>
  </si>
  <si>
    <t>5110031011</t>
  </si>
  <si>
    <t>5110031012</t>
  </si>
  <si>
    <t>5110031013</t>
  </si>
  <si>
    <t>5110031014</t>
  </si>
  <si>
    <t>5110031015</t>
  </si>
  <si>
    <t>5110031016</t>
  </si>
  <si>
    <t>5110031017</t>
  </si>
  <si>
    <t>5110031018</t>
  </si>
  <si>
    <t>5110032001</t>
  </si>
  <si>
    <t>SILLA EJECUTIVA CON REPOSABRAZOS MARCA N/A MODELO N/A</t>
  </si>
  <si>
    <t>5110032002</t>
  </si>
  <si>
    <t>SILLA EJECUTIVA SIN REPOSABRAZOS MARCA N/A MODELO N/A</t>
  </si>
  <si>
    <t>5110032003</t>
  </si>
  <si>
    <t>SILLA EJECUTIVA FIJA CON REPOSABRAZOS MARCA N/A MODELO N/A</t>
  </si>
  <si>
    <t>5110032004</t>
  </si>
  <si>
    <t>5110032005</t>
  </si>
  <si>
    <t>5110032006</t>
  </si>
  <si>
    <t>5110032007</t>
  </si>
  <si>
    <t>5110032008</t>
  </si>
  <si>
    <t>5110032009</t>
  </si>
  <si>
    <t>5110032010</t>
  </si>
  <si>
    <t>5110032011</t>
  </si>
  <si>
    <t>5110032012</t>
  </si>
  <si>
    <t>5110032013</t>
  </si>
  <si>
    <t>5110032014</t>
  </si>
  <si>
    <t>5110032015</t>
  </si>
  <si>
    <t>5110032016</t>
  </si>
  <si>
    <t>5110032017</t>
  </si>
  <si>
    <t>5110032018</t>
  </si>
  <si>
    <t>5110032019</t>
  </si>
  <si>
    <t>5110032020</t>
  </si>
  <si>
    <t>5110032021</t>
  </si>
  <si>
    <t>5110032022</t>
  </si>
  <si>
    <t>SILLA EJECUTIVA, RESPALDO COLOR GRIS, ASIENTO COLOR ONIX MARCA QUADRA MODELO RS-680ON</t>
  </si>
  <si>
    <t>5110032023</t>
  </si>
  <si>
    <t>5110032024</t>
  </si>
  <si>
    <t>5110032025</t>
  </si>
  <si>
    <t>5110032026</t>
  </si>
  <si>
    <t>5110032027</t>
  </si>
  <si>
    <t>5110032028</t>
  </si>
  <si>
    <t>5110032029</t>
  </si>
  <si>
    <t>5110032030</t>
  </si>
  <si>
    <t>5110032031</t>
  </si>
  <si>
    <t>5110032032</t>
  </si>
  <si>
    <t>5110032033</t>
  </si>
  <si>
    <t>5110032034</t>
  </si>
  <si>
    <t>5110032035</t>
  </si>
  <si>
    <t>5110032036</t>
  </si>
  <si>
    <t>5110032037</t>
  </si>
  <si>
    <t>5110032038</t>
  </si>
  <si>
    <t>5110032039</t>
  </si>
  <si>
    <t>5110032040</t>
  </si>
  <si>
    <t>5110032041</t>
  </si>
  <si>
    <t>5110032042</t>
  </si>
  <si>
    <t>5110032043</t>
  </si>
  <si>
    <t>5110032044</t>
  </si>
  <si>
    <t>5110032045</t>
  </si>
  <si>
    <t>5110032046</t>
  </si>
  <si>
    <t>5110032047</t>
  </si>
  <si>
    <t>5110032048</t>
  </si>
  <si>
    <t>5110033001</t>
  </si>
  <si>
    <t>SILLA SECRETARIAL MARCA N/A MODELO N/A</t>
  </si>
  <si>
    <t>5110033002</t>
  </si>
  <si>
    <t>5110033003</t>
  </si>
  <si>
    <t>5110033004</t>
  </si>
  <si>
    <t>5110033005</t>
  </si>
  <si>
    <t>5110033006</t>
  </si>
  <si>
    <t>5110033007</t>
  </si>
  <si>
    <t>5110033008</t>
  </si>
  <si>
    <t>5110033009</t>
  </si>
  <si>
    <t>5110033010</t>
  </si>
  <si>
    <t>5110033011</t>
  </si>
  <si>
    <t>5110033012</t>
  </si>
  <si>
    <t>5110033013</t>
  </si>
  <si>
    <t>5110033014</t>
  </si>
  <si>
    <t>5110033015</t>
  </si>
  <si>
    <t>5110033016</t>
  </si>
  <si>
    <t>5110033017</t>
  </si>
  <si>
    <t>5110033018</t>
  </si>
  <si>
    <t>5110034001</t>
  </si>
  <si>
    <t>SILLA MONTERREY COLOR AZUL MARINO MARCA N/A MODELO N/A</t>
  </si>
  <si>
    <t>5110041001</t>
  </si>
  <si>
    <t>SILLON TAPIZ NEGRO MARCA N/A MODELO N/A</t>
  </si>
  <si>
    <t>5110041002</t>
  </si>
  <si>
    <t>5110041003</t>
  </si>
  <si>
    <t>SILLON TAPIZ VINIL CHOCOLATE MARCA N/A MODELO N/A</t>
  </si>
  <si>
    <t>5110041004</t>
  </si>
  <si>
    <t>SILLON VINIL NEGRO MARCA P.M. STEELE MODELO N/A</t>
  </si>
  <si>
    <t>5110042001</t>
  </si>
  <si>
    <t>LOVE SEAT VINIL CHOCOLATE MARCA N/A MODELO N/A</t>
  </si>
  <si>
    <t>5110042002</t>
  </si>
  <si>
    <t>LOVE SEAT NAZAS VINIPIEL CHOCOLATE MARCA N/A MODELO NAZAS</t>
  </si>
  <si>
    <t>5110042003</t>
  </si>
  <si>
    <t>LOVE SEAT VINIL NEGRO MARCA N/A MODELO N/A</t>
  </si>
  <si>
    <t>5110042004</t>
  </si>
  <si>
    <t>SOFA DE 2 PLAZAS TAPIZADO EN TACTOPIEL MARCA N/A MODELO N/A</t>
  </si>
  <si>
    <t>5110043001</t>
  </si>
  <si>
    <t>SOFA VINIL CHOCOLATE MARCA N/A MODELO N/A</t>
  </si>
  <si>
    <t>5110043002</t>
  </si>
  <si>
    <t>SOFA VINIL NEGRO MARCA N/A MODELO N/A</t>
  </si>
  <si>
    <t>5110043003</t>
  </si>
  <si>
    <t>SOFA DE 3 PLAZAS TAPIZADO EN TACTOPIEL MARCA P.M. STEELE MODELO N/A</t>
  </si>
  <si>
    <t>5110044001</t>
  </si>
  <si>
    <t>TABURETE CUBO CAFÉ OSCURO (VINIPIEL CHOCOLATE) MARCA N/A MODELO CUBO</t>
  </si>
  <si>
    <t>5110044002</t>
  </si>
  <si>
    <t>5110044003</t>
  </si>
  <si>
    <t>5110051001</t>
  </si>
  <si>
    <t>ARCHIVERO DE MADERA TRES CAJONES C/LLAVE MARCA N/A MODELO N/A</t>
  </si>
  <si>
    <t>5110051002</t>
  </si>
  <si>
    <t>5110051003</t>
  </si>
  <si>
    <t>5110051004</t>
  </si>
  <si>
    <t>ARCHIVERO DE MADERA CUATRO CAJONES  MARCA N/A MODELO N/A</t>
  </si>
  <si>
    <t>5110051005</t>
  </si>
  <si>
    <t>5110051006</t>
  </si>
  <si>
    <t>ARCHIVERO DE MADERA DOS CAJONES  MARCA N/A MODELO N/A</t>
  </si>
  <si>
    <t>5110051007</t>
  </si>
  <si>
    <t>ARCHIVERO DE MADERA MARCA N/A MODELO N/A</t>
  </si>
  <si>
    <t>5110051008</t>
  </si>
  <si>
    <t>ARCHIVERO DE MADERA DOS CAJONES C/LLAVE MARCA N/A MODELO N/A</t>
  </si>
  <si>
    <t>5110051009</t>
  </si>
  <si>
    <t>5110051010</t>
  </si>
  <si>
    <t>ARCHIVERO DE MADERA CUATRO CAJONES C/LLAVE COLOR CEREZO  MARCA N/A MODELO N/A</t>
  </si>
  <si>
    <t>5110051011</t>
  </si>
  <si>
    <t>5110051012</t>
  </si>
  <si>
    <t>ARCHIVERO DE MADERA 4 CAJONES C/LLAVE MARCA N/A MODELO N/A</t>
  </si>
  <si>
    <t>5110051013</t>
  </si>
  <si>
    <t>ARCHIVERO DE MADERA DOS CAJONES MARCA N/A MODELO N/A</t>
  </si>
  <si>
    <t>5110051014</t>
  </si>
  <si>
    <t>5110051015</t>
  </si>
  <si>
    <t>5110051016</t>
  </si>
  <si>
    <t>5110051017</t>
  </si>
  <si>
    <t>5110051018</t>
  </si>
  <si>
    <t>5110051019</t>
  </si>
  <si>
    <t>ARCHIVERO DE MADERA C/LLAVE MARCA N/A MODELO N/A</t>
  </si>
  <si>
    <t>5110051020</t>
  </si>
  <si>
    <t>5110051021</t>
  </si>
  <si>
    <t>5110051022</t>
  </si>
  <si>
    <t>5110051023</t>
  </si>
  <si>
    <t>ARCHIVERO DE MADERA COLOR CEREZO, CUATRO CAJONES C/LLAVE MARCA N/A MODELO N/A</t>
  </si>
  <si>
    <t>5110051024</t>
  </si>
  <si>
    <t>5110051025</t>
  </si>
  <si>
    <t>5110051026</t>
  </si>
  <si>
    <t>5110051027</t>
  </si>
  <si>
    <t>5110051028</t>
  </si>
  <si>
    <t>5110051029</t>
  </si>
  <si>
    <t>5110051030</t>
  </si>
  <si>
    <t>5110051031</t>
  </si>
  <si>
    <t>5110051032</t>
  </si>
  <si>
    <t>5110051033</t>
  </si>
  <si>
    <t>ARCHIVERO DE MADERA COLOR CEREZO, TRES CAJONES C/LLAVE MARCA N/A MODELO N/A</t>
  </si>
  <si>
    <t>5110051034</t>
  </si>
  <si>
    <t>5110051035</t>
  </si>
  <si>
    <t>5110051036</t>
  </si>
  <si>
    <t>5110051037</t>
  </si>
  <si>
    <t>5110051038</t>
  </si>
  <si>
    <t>5110051039</t>
  </si>
  <si>
    <t>5110051040</t>
  </si>
  <si>
    <t>5110051041</t>
  </si>
  <si>
    <t>5110051042</t>
  </si>
  <si>
    <t>5110051043</t>
  </si>
  <si>
    <t>5110051044</t>
  </si>
  <si>
    <t>5110051045</t>
  </si>
  <si>
    <t>5110051046</t>
  </si>
  <si>
    <t>5110051047</t>
  </si>
  <si>
    <t>5110051048</t>
  </si>
  <si>
    <t>5110051049</t>
  </si>
  <si>
    <t>5110051050</t>
  </si>
  <si>
    <t>5110051051</t>
  </si>
  <si>
    <t>5110051052</t>
  </si>
  <si>
    <t>5110051053</t>
  </si>
  <si>
    <t>5110051054</t>
  </si>
  <si>
    <t>5110051055</t>
  </si>
  <si>
    <t>5110051056</t>
  </si>
  <si>
    <t>ARCHIVERO LATERAL DE MADERA, 3 GABETAS MARCA N/A MODELO N/A</t>
  </si>
  <si>
    <t>5110051057</t>
  </si>
  <si>
    <t>ARCHIVERO DE MADERA COLOR BLANCO CON ASIENTO VERDE PERA MARCA LINEA ITALIA MODELO N/A</t>
  </si>
  <si>
    <t>5110051058</t>
  </si>
  <si>
    <t>5110051059</t>
  </si>
  <si>
    <t>5110051060</t>
  </si>
  <si>
    <t>5110051061</t>
  </si>
  <si>
    <t>5110051062</t>
  </si>
  <si>
    <t>5110052001</t>
  </si>
  <si>
    <t>ARCHIVERO DE METAL DOS CAJONES MARCA N/A MODELO N/A</t>
  </si>
  <si>
    <t>5110052002</t>
  </si>
  <si>
    <t>5110052003</t>
  </si>
  <si>
    <t>ARCHIVERO DE METAL CUATRO CAJONES MARCA N/A MODELO N/A</t>
  </si>
  <si>
    <t>5110052004</t>
  </si>
  <si>
    <t>ARCHIVERO DE METAL TRES CAJONES MARCA N/A MODELO N/A</t>
  </si>
  <si>
    <t>5110052005</t>
  </si>
  <si>
    <t>5110052006</t>
  </si>
  <si>
    <t>5110052007</t>
  </si>
  <si>
    <t>5110052008</t>
  </si>
  <si>
    <t>5110052009</t>
  </si>
  <si>
    <t>ARCHIVERO DE METAL MARCA N/A MODELO N/A</t>
  </si>
  <si>
    <t>5110052010</t>
  </si>
  <si>
    <t>5110061001</t>
  </si>
  <si>
    <t>LIBRERO DE METAL SENCILLO MARCA N/A MODELO N/A</t>
  </si>
  <si>
    <t>5110061002</t>
  </si>
  <si>
    <t>5110061003</t>
  </si>
  <si>
    <t>5110061004</t>
  </si>
  <si>
    <t>5110061005</t>
  </si>
  <si>
    <t>5110061006</t>
  </si>
  <si>
    <t>5110061007</t>
  </si>
  <si>
    <t>5110061008</t>
  </si>
  <si>
    <t>5110061009</t>
  </si>
  <si>
    <t>5110062001</t>
  </si>
  <si>
    <t>LIBRERO DE METAL DOBLE MARCA N/A MODELO N/A</t>
  </si>
  <si>
    <t>5110062002</t>
  </si>
  <si>
    <t>5110062003</t>
  </si>
  <si>
    <t>5110062004</t>
  </si>
  <si>
    <t>5110062005</t>
  </si>
  <si>
    <t>5110062006</t>
  </si>
  <si>
    <t>5110062007</t>
  </si>
  <si>
    <t>5110062008</t>
  </si>
  <si>
    <t>5110062009</t>
  </si>
  <si>
    <t>5110062010</t>
  </si>
  <si>
    <t>5110062011</t>
  </si>
  <si>
    <t>5110062012</t>
  </si>
  <si>
    <t>5110062013</t>
  </si>
  <si>
    <t>5110062014</t>
  </si>
  <si>
    <t>5110062015</t>
  </si>
  <si>
    <t>5110062016</t>
  </si>
  <si>
    <t>5110062017</t>
  </si>
  <si>
    <t>5110062018</t>
  </si>
  <si>
    <t>5110063001</t>
  </si>
  <si>
    <t>LIBRERO DE MADERA DOS PUERTAS MARCA N/A MODELO N/A</t>
  </si>
  <si>
    <t>5110063002</t>
  </si>
  <si>
    <t>5110063003</t>
  </si>
  <si>
    <t>5110063004</t>
  </si>
  <si>
    <t>5110063005</t>
  </si>
  <si>
    <t>5110063006</t>
  </si>
  <si>
    <t>5110063007</t>
  </si>
  <si>
    <t>5110063008</t>
  </si>
  <si>
    <t>5110063009</t>
  </si>
  <si>
    <t>5110063010</t>
  </si>
  <si>
    <t>5110071001</t>
  </si>
  <si>
    <t>MODULO INDIVIDUAL DE TRABAJO MARCA N/A MODELO N/A</t>
  </si>
  <si>
    <t>5110071002</t>
  </si>
  <si>
    <t>5110071003</t>
  </si>
  <si>
    <t>5110071004</t>
  </si>
  <si>
    <t>5110071005</t>
  </si>
  <si>
    <t>5110072001</t>
  </si>
  <si>
    <t>MODULO DE ESCRITORIO EJECUTIVO MARCA N/A MODELO N/A</t>
  </si>
  <si>
    <t>5110072002</t>
  </si>
  <si>
    <t>5110072003</t>
  </si>
  <si>
    <t>MODULO OPERATIVO PARA 6 PERSONAS COLOR ALUMINIO Y VERDE PERA MARCA N/A MODELO N/A</t>
  </si>
  <si>
    <t>5110073001</t>
  </si>
  <si>
    <t>MODULO PARA TV MARCA N/A MODELO N/A</t>
  </si>
  <si>
    <t>5110073002</t>
  </si>
  <si>
    <t>5110073003</t>
  </si>
  <si>
    <t>5110073004</t>
  </si>
  <si>
    <t>5110073005</t>
  </si>
  <si>
    <t>5110073006</t>
  </si>
  <si>
    <t>5110074001</t>
  </si>
  <si>
    <t>MOSTRADOR CURVO DE MADERA COLOR CEREZP CON CUBIERTA DE CRISTAL MARCA MOBIL MODELO MC-CC</t>
  </si>
  <si>
    <t>5150081001</t>
  </si>
  <si>
    <t xml:space="preserve">COMPUTADORA DE ESCRITORIO CON TECLADO Y MOUSE INSPIRON 3647-CORE i3(4170)-4GB DDR3L-HDD 1TB-DVDR MARCA DELL MODELO INSPIRON 3647 </t>
  </si>
  <si>
    <t>5150081002</t>
  </si>
  <si>
    <t xml:space="preserve">COMPUTADORA / CPU MARCA LANIX MODELO TITAN </t>
  </si>
  <si>
    <t>5150081003</t>
  </si>
  <si>
    <t>5150081004</t>
  </si>
  <si>
    <t>5150081005</t>
  </si>
  <si>
    <t>5150081006</t>
  </si>
  <si>
    <t>5150081007</t>
  </si>
  <si>
    <t>5150081008</t>
  </si>
  <si>
    <t>5150081009</t>
  </si>
  <si>
    <t>COMPUTADORA / CPU MARCA HP MODELO ELITEDESK</t>
  </si>
  <si>
    <t>5150081010</t>
  </si>
  <si>
    <t>5150081011</t>
  </si>
  <si>
    <t>COMPUTADORA / CPU MARCA DELL MODELO OPTIPLEX 9020</t>
  </si>
  <si>
    <t>5150081012</t>
  </si>
  <si>
    <t>5150081013</t>
  </si>
  <si>
    <t>5150081014</t>
  </si>
  <si>
    <t>5150081015</t>
  </si>
  <si>
    <t>5150081016</t>
  </si>
  <si>
    <t>5150081017</t>
  </si>
  <si>
    <t>5150081018</t>
  </si>
  <si>
    <t>5150081019</t>
  </si>
  <si>
    <t>5150081020</t>
  </si>
  <si>
    <t>5150081021</t>
  </si>
  <si>
    <t>5150081022</t>
  </si>
  <si>
    <t>5150081023</t>
  </si>
  <si>
    <t>5150081024</t>
  </si>
  <si>
    <t>5150081025</t>
  </si>
  <si>
    <t>5150081026</t>
  </si>
  <si>
    <t>5150081027</t>
  </si>
  <si>
    <t>5150081028</t>
  </si>
  <si>
    <t>5150081029</t>
  </si>
  <si>
    <t>5150081030</t>
  </si>
  <si>
    <t>5150081031</t>
  </si>
  <si>
    <t>5150081032</t>
  </si>
  <si>
    <t>5150081033</t>
  </si>
  <si>
    <t>5150081034</t>
  </si>
  <si>
    <t>5150081035</t>
  </si>
  <si>
    <t>5150081036</t>
  </si>
  <si>
    <t>5150081037</t>
  </si>
  <si>
    <t>5150081038</t>
  </si>
  <si>
    <t>5150081039</t>
  </si>
  <si>
    <t>5150081040</t>
  </si>
  <si>
    <t>5150081041</t>
  </si>
  <si>
    <t>COMPUTADORA / CPU MARCA ASUS MODELO ENSAMBLADA</t>
  </si>
  <si>
    <t>5150081042</t>
  </si>
  <si>
    <t>COMPUTADORA / CPU MARCA HP MODELO ELITEDESK 800 G1 SFF</t>
  </si>
  <si>
    <t>5150081043</t>
  </si>
  <si>
    <t>5150081044</t>
  </si>
  <si>
    <t>COMPUTADORA / CPU MARCA LANIX MODELO HX4140</t>
  </si>
  <si>
    <t>5150081045</t>
  </si>
  <si>
    <t>COMPUTADORA / CPU MARCA DELL MODELO OPTIPLEX GX620</t>
  </si>
  <si>
    <t>5150081046</t>
  </si>
  <si>
    <t>COMPUTADORA / CPU MARCA DELL MODELO N/A</t>
  </si>
  <si>
    <t>5150081047</t>
  </si>
  <si>
    <t>5150081048</t>
  </si>
  <si>
    <t>5150081049</t>
  </si>
  <si>
    <t>5150081050</t>
  </si>
  <si>
    <t>5150081051</t>
  </si>
  <si>
    <t>5150081052</t>
  </si>
  <si>
    <t>5150081053</t>
  </si>
  <si>
    <t>5150081054</t>
  </si>
  <si>
    <t>5150081055</t>
  </si>
  <si>
    <t>5150081056</t>
  </si>
  <si>
    <t>5150081057</t>
  </si>
  <si>
    <t>5150081058</t>
  </si>
  <si>
    <t>5150081059</t>
  </si>
  <si>
    <t>5150081060</t>
  </si>
  <si>
    <t>5150081061</t>
  </si>
  <si>
    <t>5150081062</t>
  </si>
  <si>
    <t>5150081063</t>
  </si>
  <si>
    <t>5150081064</t>
  </si>
  <si>
    <t>5150081065</t>
  </si>
  <si>
    <t>5150081066</t>
  </si>
  <si>
    <t>5150081067</t>
  </si>
  <si>
    <t>5150081068</t>
  </si>
  <si>
    <t>5150081069</t>
  </si>
  <si>
    <t>5150081070</t>
  </si>
  <si>
    <t>5150081071</t>
  </si>
  <si>
    <t>COMPUTADORA / CPU MARCA LANIX MODELO SPINE HW</t>
  </si>
  <si>
    <t>5150081072</t>
  </si>
  <si>
    <t>5150081073</t>
  </si>
  <si>
    <t>5150081074</t>
  </si>
  <si>
    <t>5150081075</t>
  </si>
  <si>
    <t>5150081076</t>
  </si>
  <si>
    <t>5150081077</t>
  </si>
  <si>
    <t>5150081078</t>
  </si>
  <si>
    <t>5150081079</t>
  </si>
  <si>
    <t>5150081080</t>
  </si>
  <si>
    <t>5150081081</t>
  </si>
  <si>
    <t>5150081082</t>
  </si>
  <si>
    <t>5150081083</t>
  </si>
  <si>
    <t>5150081084</t>
  </si>
  <si>
    <t>5150081085</t>
  </si>
  <si>
    <t>5150081086</t>
  </si>
  <si>
    <t>5150081087</t>
  </si>
  <si>
    <t>5150081088</t>
  </si>
  <si>
    <t>5150081089</t>
  </si>
  <si>
    <t>5150081090</t>
  </si>
  <si>
    <t>5150081091</t>
  </si>
  <si>
    <t>5150081092</t>
  </si>
  <si>
    <t>5150081093</t>
  </si>
  <si>
    <t>COMPUTADORA / CPU MARCA LANIX MODELO TITAN 4140</t>
  </si>
  <si>
    <t>5150081094</t>
  </si>
  <si>
    <t>5150081095</t>
  </si>
  <si>
    <t>5150081096</t>
  </si>
  <si>
    <t>5150081097</t>
  </si>
  <si>
    <t>5100081098</t>
  </si>
  <si>
    <t>COMPUTADORA / CPU MARCA LANIX MODELO CORP 3190</t>
  </si>
  <si>
    <t>5150081099</t>
  </si>
  <si>
    <t>5150081100</t>
  </si>
  <si>
    <t>5150081101</t>
  </si>
  <si>
    <t>5150081102</t>
  </si>
  <si>
    <t>5150081103</t>
  </si>
  <si>
    <t>5150081104</t>
  </si>
  <si>
    <t>5150081105</t>
  </si>
  <si>
    <t>5150081106</t>
  </si>
  <si>
    <t>5150081107</t>
  </si>
  <si>
    <t>5150081108</t>
  </si>
  <si>
    <t>5150081109</t>
  </si>
  <si>
    <t>5150081110</t>
  </si>
  <si>
    <t>5150081111</t>
  </si>
  <si>
    <t>5150081112</t>
  </si>
  <si>
    <t>5150081113</t>
  </si>
  <si>
    <t>COMPUTADORA / CPU MARCA HP MODELO HSTNC-002P-CT</t>
  </si>
  <si>
    <t>5150081114</t>
  </si>
  <si>
    <t>COMPUTADORA / CPU MARCA LANIX MODELO SPINE LT</t>
  </si>
  <si>
    <t>5150081115</t>
  </si>
  <si>
    <t>5150081116</t>
  </si>
  <si>
    <t>5150081117</t>
  </si>
  <si>
    <t>5150081118</t>
  </si>
  <si>
    <t>5150081119</t>
  </si>
  <si>
    <t>5150081120</t>
  </si>
  <si>
    <t>5150081121</t>
  </si>
  <si>
    <t>5150081122</t>
  </si>
  <si>
    <t>5150081123</t>
  </si>
  <si>
    <t>5150081124</t>
  </si>
  <si>
    <t>5150081125</t>
  </si>
  <si>
    <t>5150081126</t>
  </si>
  <si>
    <t>5150081127</t>
  </si>
  <si>
    <t>5150081128</t>
  </si>
  <si>
    <t>5150081129</t>
  </si>
  <si>
    <t>5150081130</t>
  </si>
  <si>
    <t>COMPUTADORA / CPU MARCA LANIX MODELO BRAIN</t>
  </si>
  <si>
    <t>5150081131</t>
  </si>
  <si>
    <t>5150081132</t>
  </si>
  <si>
    <t>5150081133</t>
  </si>
  <si>
    <t>5150081134</t>
  </si>
  <si>
    <t>5150081135</t>
  </si>
  <si>
    <t>5150081136</t>
  </si>
  <si>
    <t>5150081137</t>
  </si>
  <si>
    <t>5150081138</t>
  </si>
  <si>
    <t>5150081139</t>
  </si>
  <si>
    <t>5150081140</t>
  </si>
  <si>
    <t>5150081141</t>
  </si>
  <si>
    <t>5150081142</t>
  </si>
  <si>
    <t>5150081143</t>
  </si>
  <si>
    <t>5150081144</t>
  </si>
  <si>
    <t>5150081145</t>
  </si>
  <si>
    <t>5150081146</t>
  </si>
  <si>
    <t>5150081147</t>
  </si>
  <si>
    <t>5150081148</t>
  </si>
  <si>
    <t>5150081149</t>
  </si>
  <si>
    <t>5150081150</t>
  </si>
  <si>
    <t>5150081151</t>
  </si>
  <si>
    <t>5150081152</t>
  </si>
  <si>
    <t>5150081153</t>
  </si>
  <si>
    <t>5150081154</t>
  </si>
  <si>
    <t>5150081155</t>
  </si>
  <si>
    <t>5150081156</t>
  </si>
  <si>
    <t>5150081157</t>
  </si>
  <si>
    <t>5150081158</t>
  </si>
  <si>
    <t>5150081159</t>
  </si>
  <si>
    <t>5150081160</t>
  </si>
  <si>
    <t>5150081161</t>
  </si>
  <si>
    <t>5150081162</t>
  </si>
  <si>
    <t>5150081163</t>
  </si>
  <si>
    <t>5150081164</t>
  </si>
  <si>
    <t>COMPUTADORA / CPU MARCA LANIX MODELO TITAN</t>
  </si>
  <si>
    <t>5150082001</t>
  </si>
  <si>
    <t>MONITOR TFL LED DE 19.5" MARCA DELL MODELO E2015HV</t>
  </si>
  <si>
    <t>5150082002</t>
  </si>
  <si>
    <t>MONITOR LCD MARCA LANIX MODELO MX-15WH</t>
  </si>
  <si>
    <t>5150082003</t>
  </si>
  <si>
    <t>MONITOR LCD MARCA LANIX MODELO TET19W80PSA</t>
  </si>
  <si>
    <t>5150082004</t>
  </si>
  <si>
    <t>5150082005</t>
  </si>
  <si>
    <t>MONITOR LCD MARCA LANIX MODELO TFT19W80PSA</t>
  </si>
  <si>
    <t>5150082006</t>
  </si>
  <si>
    <t>MONITOR LCD MARCA HP MODELO LV1911</t>
  </si>
  <si>
    <t>5150082007</t>
  </si>
  <si>
    <t>5150082008</t>
  </si>
  <si>
    <t>MONITOR LCD MARCA DELL MODELO E2215HVF</t>
  </si>
  <si>
    <t>5150082009</t>
  </si>
  <si>
    <t>5150082010</t>
  </si>
  <si>
    <t>5150082011</t>
  </si>
  <si>
    <t>5150082012</t>
  </si>
  <si>
    <t>MONITOR LCD MARCA HP MODELO V221</t>
  </si>
  <si>
    <t>5150082013</t>
  </si>
  <si>
    <t>5150082014</t>
  </si>
  <si>
    <t>MONITOR LCD MARCA DELL MODELO E1522HV</t>
  </si>
  <si>
    <t>5150082015</t>
  </si>
  <si>
    <t>MONITOR LCD MARCA DELL MODELO E2216H</t>
  </si>
  <si>
    <t>5150082016</t>
  </si>
  <si>
    <t>5150082017</t>
  </si>
  <si>
    <t>5150082018</t>
  </si>
  <si>
    <t>5150082019</t>
  </si>
  <si>
    <t>5150082020</t>
  </si>
  <si>
    <t>5150082021</t>
  </si>
  <si>
    <t>5150082022</t>
  </si>
  <si>
    <t>5150082023</t>
  </si>
  <si>
    <t>5150082024</t>
  </si>
  <si>
    <t>5150082025</t>
  </si>
  <si>
    <t>5150082026</t>
  </si>
  <si>
    <t>5150082027</t>
  </si>
  <si>
    <t>5150082028</t>
  </si>
  <si>
    <t>5150082029</t>
  </si>
  <si>
    <t>5150082030</t>
  </si>
  <si>
    <t>5150082031</t>
  </si>
  <si>
    <t>5150082032</t>
  </si>
  <si>
    <t>5150082033</t>
  </si>
  <si>
    <t>5150082034</t>
  </si>
  <si>
    <t>5150082035</t>
  </si>
  <si>
    <t>5150082036</t>
  </si>
  <si>
    <t>5150082037</t>
  </si>
  <si>
    <t>5150082038</t>
  </si>
  <si>
    <t>MONITOR LCD MARCA ACER MODELO K192HQL</t>
  </si>
  <si>
    <t>5150082039</t>
  </si>
  <si>
    <t>MONITOR LCD MARCA HP MODELO HP LV1911</t>
  </si>
  <si>
    <t>5150082040</t>
  </si>
  <si>
    <t>5150082041</t>
  </si>
  <si>
    <t>5150082042</t>
  </si>
  <si>
    <t>5150082043</t>
  </si>
  <si>
    <t>5150082044</t>
  </si>
  <si>
    <t>5150082045</t>
  </si>
  <si>
    <t>5150082046</t>
  </si>
  <si>
    <t>5150082047</t>
  </si>
  <si>
    <t>5150082048</t>
  </si>
  <si>
    <t>5150082049</t>
  </si>
  <si>
    <t>5150082050</t>
  </si>
  <si>
    <t>5150082051</t>
  </si>
  <si>
    <t>5150082052</t>
  </si>
  <si>
    <t>5150082053</t>
  </si>
  <si>
    <t>5150082054</t>
  </si>
  <si>
    <t>5150082055</t>
  </si>
  <si>
    <t>5150082056</t>
  </si>
  <si>
    <t>5150082057</t>
  </si>
  <si>
    <t>5150082058</t>
  </si>
  <si>
    <t>5150082059</t>
  </si>
  <si>
    <t>MONITOR LCD MARCA ACER MODELO V193</t>
  </si>
  <si>
    <t>5150082060</t>
  </si>
  <si>
    <t>MONITOR LCD MARCA LANIX MODELO 700P</t>
  </si>
  <si>
    <t>5150082061</t>
  </si>
  <si>
    <t>5150082062</t>
  </si>
  <si>
    <t>5150082063</t>
  </si>
  <si>
    <t>5150082064</t>
  </si>
  <si>
    <t>5150082065</t>
  </si>
  <si>
    <t>5150082066</t>
  </si>
  <si>
    <t>5150082067</t>
  </si>
  <si>
    <t>5150082068</t>
  </si>
  <si>
    <t>MONITOR LCD MARCA LANIX MODELO LX900T</t>
  </si>
  <si>
    <t>5150082069</t>
  </si>
  <si>
    <t>5150082070</t>
  </si>
  <si>
    <t>5150082071</t>
  </si>
  <si>
    <t>5150082072</t>
  </si>
  <si>
    <t>5150082073</t>
  </si>
  <si>
    <t>5150082074</t>
  </si>
  <si>
    <t>5150082075</t>
  </si>
  <si>
    <t>5150082076</t>
  </si>
  <si>
    <t>5150082077</t>
  </si>
  <si>
    <t>5150082078</t>
  </si>
  <si>
    <t>5150082079</t>
  </si>
  <si>
    <t>5150082080</t>
  </si>
  <si>
    <t>5150082081</t>
  </si>
  <si>
    <t>5150082082</t>
  </si>
  <si>
    <t>5150082083</t>
  </si>
  <si>
    <t>5150082084</t>
  </si>
  <si>
    <t>5150082085</t>
  </si>
  <si>
    <t>5150082086</t>
  </si>
  <si>
    <t>5150082087</t>
  </si>
  <si>
    <t>5150082088</t>
  </si>
  <si>
    <t>5150082089</t>
  </si>
  <si>
    <t>5150082090</t>
  </si>
  <si>
    <t>5150082091</t>
  </si>
  <si>
    <t>5150082092</t>
  </si>
  <si>
    <t>5150082093</t>
  </si>
  <si>
    <t>5150082094</t>
  </si>
  <si>
    <t>5150082095</t>
  </si>
  <si>
    <t>5150082096</t>
  </si>
  <si>
    <t>5150082097</t>
  </si>
  <si>
    <t>5150082098</t>
  </si>
  <si>
    <t>MONITOR LCD MARCA DELL MODELO E173FPB</t>
  </si>
  <si>
    <t>5150082099</t>
  </si>
  <si>
    <t>5150082100</t>
  </si>
  <si>
    <t>5150082101</t>
  </si>
  <si>
    <t>5150082102</t>
  </si>
  <si>
    <t>5150082103</t>
  </si>
  <si>
    <t>5150082104</t>
  </si>
  <si>
    <t>5150082105</t>
  </si>
  <si>
    <t>5150082106</t>
  </si>
  <si>
    <t>5150082107</t>
  </si>
  <si>
    <t>5150082108</t>
  </si>
  <si>
    <t>5150082109</t>
  </si>
  <si>
    <t>5150082110</t>
  </si>
  <si>
    <t>5150082111</t>
  </si>
  <si>
    <t>5150082112</t>
  </si>
  <si>
    <t>5150082113</t>
  </si>
  <si>
    <t>5150082114</t>
  </si>
  <si>
    <t>5150082115</t>
  </si>
  <si>
    <t>5150082116</t>
  </si>
  <si>
    <t>5150082117</t>
  </si>
  <si>
    <t>5150082118</t>
  </si>
  <si>
    <t>MONITOR LCD MARCA BENQ MODELO GL950-TA</t>
  </si>
  <si>
    <t>5150082119</t>
  </si>
  <si>
    <t>MONITOR LCD MARCA BENQ MODELO VL2040</t>
  </si>
  <si>
    <t>5150082120</t>
  </si>
  <si>
    <t>5150082121</t>
  </si>
  <si>
    <t>5150082122</t>
  </si>
  <si>
    <t>5150082123</t>
  </si>
  <si>
    <t>5150082124</t>
  </si>
  <si>
    <t>MONITOR LCD MARCA LANIX MODELO LX700P</t>
  </si>
  <si>
    <t>5150082125</t>
  </si>
  <si>
    <t>MONITOR LCD MARCA ACER MODELO V193Bb</t>
  </si>
  <si>
    <t>5150082126</t>
  </si>
  <si>
    <t>5150082127</t>
  </si>
  <si>
    <t>5150082128</t>
  </si>
  <si>
    <t>MONITOR LCD MARCA SAMSUNG MODELO 743NX</t>
  </si>
  <si>
    <t>5150082129</t>
  </si>
  <si>
    <t>5150082130</t>
  </si>
  <si>
    <t>5150082131</t>
  </si>
  <si>
    <t>MONITOR LCD MARCA LG MODELO L1773451</t>
  </si>
  <si>
    <t>5150082132</t>
  </si>
  <si>
    <t>MONITOR LCD MARCA LG MODELO W194351</t>
  </si>
  <si>
    <t>5150082133</t>
  </si>
  <si>
    <t>MONITOR LCD MARCA DELL MODELO 1708FPT</t>
  </si>
  <si>
    <t>5150082134</t>
  </si>
  <si>
    <t>5150082135</t>
  </si>
  <si>
    <t>5150082136</t>
  </si>
  <si>
    <t>5150082137</t>
  </si>
  <si>
    <t>MONITOR LCD MARCA DELL MODELO E173FBP</t>
  </si>
  <si>
    <t>5150082138</t>
  </si>
  <si>
    <t>5150082139</t>
  </si>
  <si>
    <t>5150082140</t>
  </si>
  <si>
    <t>5150082141</t>
  </si>
  <si>
    <t>5150082142</t>
  </si>
  <si>
    <t>5150082143</t>
  </si>
  <si>
    <t>5150082144</t>
  </si>
  <si>
    <t>5150082145</t>
  </si>
  <si>
    <t>5150082146</t>
  </si>
  <si>
    <t>5150082147</t>
  </si>
  <si>
    <t>5150082148</t>
  </si>
  <si>
    <t>5150082149</t>
  </si>
  <si>
    <t>5150082150</t>
  </si>
  <si>
    <t>5150082151</t>
  </si>
  <si>
    <t>5150082152</t>
  </si>
  <si>
    <t>5150082153</t>
  </si>
  <si>
    <t>5150082154</t>
  </si>
  <si>
    <t>5150082155</t>
  </si>
  <si>
    <t>5150082156</t>
  </si>
  <si>
    <t>MONITOR LCD MARCA ACER MODELO 71SSW</t>
  </si>
  <si>
    <t>5150083001</t>
  </si>
  <si>
    <t>MONITOR CTR MARCA LANIX MODELO 786N</t>
  </si>
  <si>
    <t>5150083002</t>
  </si>
  <si>
    <t>MONITOR CTR MARCA LANIX MODELO LN777F</t>
  </si>
  <si>
    <t>5150083003</t>
  </si>
  <si>
    <t>5150083004</t>
  </si>
  <si>
    <t>5150083005</t>
  </si>
  <si>
    <t>5150083006</t>
  </si>
  <si>
    <t>5150083007</t>
  </si>
  <si>
    <t>5150083008</t>
  </si>
  <si>
    <t>5150083009</t>
  </si>
  <si>
    <t>5150083010</t>
  </si>
  <si>
    <t>5150083011</t>
  </si>
  <si>
    <t>5150083012</t>
  </si>
  <si>
    <t>5150083013</t>
  </si>
  <si>
    <t>5150084001</t>
  </si>
  <si>
    <t>LAPTOP  MARCA DELL MODELO P49G</t>
  </si>
  <si>
    <t>5150084002</t>
  </si>
  <si>
    <t>LAPTOP  MARCA DELL MODELO INSPIRON 14 5000 SERIES</t>
  </si>
  <si>
    <t>5150084003</t>
  </si>
  <si>
    <t>LAPTOP  MARCA HP MODELO COMPAQ6710B</t>
  </si>
  <si>
    <t>5150084004</t>
  </si>
  <si>
    <t>LAPTOP  MARCA DELL MODELO GYTX502</t>
  </si>
  <si>
    <t>5150084005</t>
  </si>
  <si>
    <t>LAPTOP  MARCA SONY MODELO PCG-41215U</t>
  </si>
  <si>
    <t>5150084006</t>
  </si>
  <si>
    <t>5150084007</t>
  </si>
  <si>
    <t>LAPTOP  MARCA DELL MODELO P39F</t>
  </si>
  <si>
    <t>5150084008</t>
  </si>
  <si>
    <t>LAPTOP  MARCA ASUS MODELO T300L TRANSFORMER</t>
  </si>
  <si>
    <t>5150084009</t>
  </si>
  <si>
    <t>5150084010</t>
  </si>
  <si>
    <t>5150084011</t>
  </si>
  <si>
    <t>LAPTOP  MARCA DELL MODELO LACTITUD3460</t>
  </si>
  <si>
    <t>5150084012</t>
  </si>
  <si>
    <t>LAPTOP  MARCA DELL MODELO VOSTRO 3460</t>
  </si>
  <si>
    <t>5150084013</t>
  </si>
  <si>
    <t>LAPTOP  MARCA HP MODELO 6710B</t>
  </si>
  <si>
    <t>5150084014</t>
  </si>
  <si>
    <t>5150084015</t>
  </si>
  <si>
    <t>5150084016</t>
  </si>
  <si>
    <t>5150084017</t>
  </si>
  <si>
    <t>5150084018</t>
  </si>
  <si>
    <t>5150084019</t>
  </si>
  <si>
    <t>5150084020</t>
  </si>
  <si>
    <t>LAPTOP  MARCA DELL MODELO VOSTRO 1500</t>
  </si>
  <si>
    <t>5150084021</t>
  </si>
  <si>
    <t>5150084022</t>
  </si>
  <si>
    <t>5150084023</t>
  </si>
  <si>
    <t>5150084024</t>
  </si>
  <si>
    <t>LAPTOP  MARCA DELL MODELO PP18L</t>
  </si>
  <si>
    <t>5150084025</t>
  </si>
  <si>
    <t>5150084026</t>
  </si>
  <si>
    <t>5150084027</t>
  </si>
  <si>
    <t>LAPTOP  MARCA DELL MODELO E5400</t>
  </si>
  <si>
    <t>5150084028</t>
  </si>
  <si>
    <t>5150084029</t>
  </si>
  <si>
    <t>5150084030</t>
  </si>
  <si>
    <t>5150084031</t>
  </si>
  <si>
    <t>5150084032</t>
  </si>
  <si>
    <t>5150084033</t>
  </si>
  <si>
    <t>5150084034</t>
  </si>
  <si>
    <t>5150084035</t>
  </si>
  <si>
    <t>5150084036</t>
  </si>
  <si>
    <t>5150084037</t>
  </si>
  <si>
    <t>LAPTOP  MARCA MACBOOK MODELO A1181</t>
  </si>
  <si>
    <t>5150084038</t>
  </si>
  <si>
    <t>5150084039</t>
  </si>
  <si>
    <t>5150084040</t>
  </si>
  <si>
    <t>LAPTOP  MARCA DELL MODELO STUDIO 1537</t>
  </si>
  <si>
    <t>5150084041</t>
  </si>
  <si>
    <t>5150084042</t>
  </si>
  <si>
    <t>5150084043</t>
  </si>
  <si>
    <t>LAPTOP  MARCA DELL MODELO LATITUDE 7480</t>
  </si>
  <si>
    <t>5150084044</t>
  </si>
  <si>
    <t>LAPTOP  MARCA DELL MODELO LATITUDE 3380</t>
  </si>
  <si>
    <t>5150084045</t>
  </si>
  <si>
    <t>5150084046</t>
  </si>
  <si>
    <t>5150084047</t>
  </si>
  <si>
    <t>5150084048</t>
  </si>
  <si>
    <t>5150084049</t>
  </si>
  <si>
    <t>5150084050</t>
  </si>
  <si>
    <t>5150084051</t>
  </si>
  <si>
    <t>5150084052</t>
  </si>
  <si>
    <t>5150084053</t>
  </si>
  <si>
    <t>5150085001</t>
  </si>
  <si>
    <t>COMPUTADORA DE ESCRITORIO ALL IN ONE MARCA HP MODELO 22-3015LA</t>
  </si>
  <si>
    <t>5150085002</t>
  </si>
  <si>
    <t>5150085003</t>
  </si>
  <si>
    <t>COMPUTADORA DE ESCRITORIO ALL IN ONE MARCA HP MODELO PAVILION 20-B252LA</t>
  </si>
  <si>
    <t>5150085004</t>
  </si>
  <si>
    <t>COMPUTADORA DE ESCRITORIO ALL IN ONE MARCA DELL MODELO OPTIPLEX 7440 AIO</t>
  </si>
  <si>
    <t>5150085005</t>
  </si>
  <si>
    <t>5150085006</t>
  </si>
  <si>
    <t>5150085007</t>
  </si>
  <si>
    <t>5150085008</t>
  </si>
  <si>
    <t>5150085009</t>
  </si>
  <si>
    <t>5150085010</t>
  </si>
  <si>
    <t>5150085011</t>
  </si>
  <si>
    <t>5150085012</t>
  </si>
  <si>
    <t>5150085013</t>
  </si>
  <si>
    <t>5150085014</t>
  </si>
  <si>
    <t>5150085015</t>
  </si>
  <si>
    <t>5150085016</t>
  </si>
  <si>
    <t>5150085017</t>
  </si>
  <si>
    <t>5150085018</t>
  </si>
  <si>
    <t>5150085019</t>
  </si>
  <si>
    <t>5150085020</t>
  </si>
  <si>
    <t>5150085021</t>
  </si>
  <si>
    <t>5150085022</t>
  </si>
  <si>
    <t>5150085023</t>
  </si>
  <si>
    <t>5150085024</t>
  </si>
  <si>
    <t>5150085025</t>
  </si>
  <si>
    <t>5150085026</t>
  </si>
  <si>
    <t>5150085027</t>
  </si>
  <si>
    <t>5150085028</t>
  </si>
  <si>
    <t>5150085029</t>
  </si>
  <si>
    <t>5150085030</t>
  </si>
  <si>
    <t>5150085031</t>
  </si>
  <si>
    <t>5150085032</t>
  </si>
  <si>
    <t>5150085033</t>
  </si>
  <si>
    <t>5150085034</t>
  </si>
  <si>
    <t>5150085035</t>
  </si>
  <si>
    <t>5150085036</t>
  </si>
  <si>
    <t>5150085037</t>
  </si>
  <si>
    <t>5150085038</t>
  </si>
  <si>
    <t>5150085039</t>
  </si>
  <si>
    <t>5150085040</t>
  </si>
  <si>
    <t>5150085041</t>
  </si>
  <si>
    <t>5150085042</t>
  </si>
  <si>
    <t>5150085043</t>
  </si>
  <si>
    <t>5150085044</t>
  </si>
  <si>
    <t>5150085045</t>
  </si>
  <si>
    <t>5150085046</t>
  </si>
  <si>
    <t>5150085047</t>
  </si>
  <si>
    <t>5150085048</t>
  </si>
  <si>
    <t>5150085049</t>
  </si>
  <si>
    <t>5150085050</t>
  </si>
  <si>
    <t>5150085051</t>
  </si>
  <si>
    <t>5150085052</t>
  </si>
  <si>
    <t>5150085053</t>
  </si>
  <si>
    <t>5150085054</t>
  </si>
  <si>
    <t>5150085055</t>
  </si>
  <si>
    <t>5150085056</t>
  </si>
  <si>
    <t>5150085057</t>
  </si>
  <si>
    <t>5150085058</t>
  </si>
  <si>
    <t>5150085059</t>
  </si>
  <si>
    <t>5150085060</t>
  </si>
  <si>
    <t>5150085061</t>
  </si>
  <si>
    <t>5150085062</t>
  </si>
  <si>
    <t>5150085063</t>
  </si>
  <si>
    <t>5150085064</t>
  </si>
  <si>
    <t>5150085065</t>
  </si>
  <si>
    <t>5150085066</t>
  </si>
  <si>
    <t>5150085067</t>
  </si>
  <si>
    <t>5150085068</t>
  </si>
  <si>
    <t>5150085069</t>
  </si>
  <si>
    <t>5150085070</t>
  </si>
  <si>
    <t>5150085071</t>
  </si>
  <si>
    <t>5150085072</t>
  </si>
  <si>
    <t>5150085073</t>
  </si>
  <si>
    <t>5150085074</t>
  </si>
  <si>
    <t>5150085075</t>
  </si>
  <si>
    <t>5150085076</t>
  </si>
  <si>
    <t>5150085077</t>
  </si>
  <si>
    <t>5150085078</t>
  </si>
  <si>
    <t>5150085079</t>
  </si>
  <si>
    <t>5150085080</t>
  </si>
  <si>
    <t>5150085081</t>
  </si>
  <si>
    <t>5150085082</t>
  </si>
  <si>
    <t>5150085083</t>
  </si>
  <si>
    <t>5150085084</t>
  </si>
  <si>
    <t>5150085085</t>
  </si>
  <si>
    <t>5150085086</t>
  </si>
  <si>
    <t>5150085087</t>
  </si>
  <si>
    <t>5150085088</t>
  </si>
  <si>
    <t>5150085089</t>
  </si>
  <si>
    <t>5150085090</t>
  </si>
  <si>
    <t>5150085091</t>
  </si>
  <si>
    <t>5150085092</t>
  </si>
  <si>
    <t>5150085093</t>
  </si>
  <si>
    <t>5150085094</t>
  </si>
  <si>
    <t>5150085095</t>
  </si>
  <si>
    <t>5150085096</t>
  </si>
  <si>
    <t>5150085097</t>
  </si>
  <si>
    <t>5150085098</t>
  </si>
  <si>
    <t>5150085099</t>
  </si>
  <si>
    <t>5150085100</t>
  </si>
  <si>
    <t>5150085101</t>
  </si>
  <si>
    <t>5150085102</t>
  </si>
  <si>
    <t>5150085103</t>
  </si>
  <si>
    <t>5150085104</t>
  </si>
  <si>
    <t>5150085105</t>
  </si>
  <si>
    <t>5150085106</t>
  </si>
  <si>
    <t>5150085107</t>
  </si>
  <si>
    <t>5150085108</t>
  </si>
  <si>
    <t>5150085109</t>
  </si>
  <si>
    <t>5150085110</t>
  </si>
  <si>
    <t>5150085111</t>
  </si>
  <si>
    <t>COMPUTADORA DE ESCRITORIO ALL IN ONE MARCA DELL MODELO OPTIPLEX 7450 AIO</t>
  </si>
  <si>
    <t>5150085112</t>
  </si>
  <si>
    <t>5150085113</t>
  </si>
  <si>
    <t>5150085114</t>
  </si>
  <si>
    <t>5150085115</t>
  </si>
  <si>
    <t>5150085116</t>
  </si>
  <si>
    <t>5150085117</t>
  </si>
  <si>
    <t>5150085118</t>
  </si>
  <si>
    <t>5150085119</t>
  </si>
  <si>
    <t>5150085120</t>
  </si>
  <si>
    <t>5150085121</t>
  </si>
  <si>
    <t>5150085122</t>
  </si>
  <si>
    <t>5150085123</t>
  </si>
  <si>
    <t>5150085124</t>
  </si>
  <si>
    <t>5150085125</t>
  </si>
  <si>
    <t>5150085126</t>
  </si>
  <si>
    <t>5150085127</t>
  </si>
  <si>
    <t>5150085128</t>
  </si>
  <si>
    <t>5150085129</t>
  </si>
  <si>
    <t>5150085130</t>
  </si>
  <si>
    <t>5660090001</t>
  </si>
  <si>
    <t>UPS 180 W ALTRACOMPACTO 6 CONTACTOS INTERNET 350 U  MARCA TRIPP-LITE MODELO INTERNET 350U</t>
  </si>
  <si>
    <t>5660090002</t>
  </si>
  <si>
    <t>5660090003</t>
  </si>
  <si>
    <t>5660090004</t>
  </si>
  <si>
    <t>5660090005</t>
  </si>
  <si>
    <t>UPS 180 W ALTRACOMPACTO 6 CONTACTOS MARCA TRIPP-LITE MODELO INTERNET 350U</t>
  </si>
  <si>
    <t>5660090006</t>
  </si>
  <si>
    <t>5660090007</t>
  </si>
  <si>
    <t>5660090008</t>
  </si>
  <si>
    <t>UPS 6 CONTACTOS CON RESERVA Y DOS CORRIENTE DIRECTA MARCA TRIPP-LITE MODELO OMNIVS1500XL</t>
  </si>
  <si>
    <t>5660090009</t>
  </si>
  <si>
    <t>ACONDICIONADOR AUTOMÁTICO DE TENSIÓN LAN-28 DE 8KVA DE 2 FACES MARCA VOGAR MODELO LAN-28</t>
  </si>
  <si>
    <t>5660090010</t>
  </si>
  <si>
    <t>UPS 180 W ALTRACOMPACTO 6 CONTACTOS INTERNET 350 U  MARCA TRIPP-LITE MODELO INTERNET 350 U</t>
  </si>
  <si>
    <t>5660090011</t>
  </si>
  <si>
    <t>UPS 180 W ALTRACOMPACTO 6 CONTACTOS INTERNET 350 U  MARCA TRIPP-LITE MODELO N/A</t>
  </si>
  <si>
    <t>5230091001</t>
  </si>
  <si>
    <t>CAMARA DE VIDEO MARCA CANON MODELO VIXIA HF R60</t>
  </si>
  <si>
    <t>5150092001</t>
  </si>
  <si>
    <t>TELÉFONO MARCA MOTOROLA MODELO AURI2000-2</t>
  </si>
  <si>
    <t>5150092002</t>
  </si>
  <si>
    <t>TELÉFONO MARCA PANASONIC MODELO KX-TG4011MET</t>
  </si>
  <si>
    <t>5150092003</t>
  </si>
  <si>
    <t>5150092004</t>
  </si>
  <si>
    <t>TELÉFONO MARCA GE MODELO 28115FE1-A</t>
  </si>
  <si>
    <t>5150092005</t>
  </si>
  <si>
    <t>TELÉFONO MARCA PANASONIC MODELO KX-TG1711MEB</t>
  </si>
  <si>
    <t>5150092006</t>
  </si>
  <si>
    <t>TELÉFONO MARCA MOTOROLA MODELO D1001W</t>
  </si>
  <si>
    <t>5150092007</t>
  </si>
  <si>
    <t>TELÉFONO SIP MARCA PANASONIC MODELO KX-HDV230X</t>
  </si>
  <si>
    <t>5150092008</t>
  </si>
  <si>
    <t>5150092009</t>
  </si>
  <si>
    <t>TELÉFONO SIP MARCA PANASONIC MODELO KX-HDV130X</t>
  </si>
  <si>
    <t>5150092010</t>
  </si>
  <si>
    <t>5150092011</t>
  </si>
  <si>
    <t>5150092012</t>
  </si>
  <si>
    <t>5150092013</t>
  </si>
  <si>
    <t>5150092014</t>
  </si>
  <si>
    <t>5150092015</t>
  </si>
  <si>
    <t>5150092016</t>
  </si>
  <si>
    <t>5150092017</t>
  </si>
  <si>
    <t>5150092018</t>
  </si>
  <si>
    <t>5150092019</t>
  </si>
  <si>
    <t>TELÉFONO IP MARCA PANASONIC MODELO KX-NT511A XB</t>
  </si>
  <si>
    <t>5150092020</t>
  </si>
  <si>
    <t>5150092021</t>
  </si>
  <si>
    <t>5150092022</t>
  </si>
  <si>
    <t>5150092023</t>
  </si>
  <si>
    <t>5150092024</t>
  </si>
  <si>
    <t>5150092025</t>
  </si>
  <si>
    <t>5150092026</t>
  </si>
  <si>
    <t>5150092027</t>
  </si>
  <si>
    <t>5150092028</t>
  </si>
  <si>
    <t>5150092029</t>
  </si>
  <si>
    <t>5150092030</t>
  </si>
  <si>
    <t>5150092031</t>
  </si>
  <si>
    <t>5150092032</t>
  </si>
  <si>
    <t>5150092033</t>
  </si>
  <si>
    <t>5150092034</t>
  </si>
  <si>
    <t>5150092035</t>
  </si>
  <si>
    <t>5150092036</t>
  </si>
  <si>
    <t>5150092037</t>
  </si>
  <si>
    <t>5150092038</t>
  </si>
  <si>
    <t>5150092039</t>
  </si>
  <si>
    <t>TELÉFONO INALÁMBRICO DIGITAL MARCA MOTOROLA MODELO MOTO500ID</t>
  </si>
  <si>
    <t>5150092040</t>
  </si>
  <si>
    <t>TELÉFONO INALÁMBRICO DIGITAL MARCA MOTOROLA MODELO MOTO500ID-E</t>
  </si>
  <si>
    <t>5660093001</t>
  </si>
  <si>
    <t>REGULADOR DE VOLTAJE MARCA COMPLET MODELO N/A</t>
  </si>
  <si>
    <t>5660093002</t>
  </si>
  <si>
    <t>REGULADOR DE VOLTAJE MARCA TDE POWER TECHNOLOGY MODELO PRO PC</t>
  </si>
  <si>
    <t>5660093003</t>
  </si>
  <si>
    <t>REGULADOR DE VOLTAJE MARCA KOBLENZ MODELO RS-1200-1</t>
  </si>
  <si>
    <t>5660093004</t>
  </si>
  <si>
    <t>5660093005</t>
  </si>
  <si>
    <t>5660093006</t>
  </si>
  <si>
    <t>REGULADOR DE VOLTAJE MARCA ISB MODELO MICROVOLT 1300 PLUS</t>
  </si>
  <si>
    <t>5660093007</t>
  </si>
  <si>
    <t>5660093008</t>
  </si>
  <si>
    <t>5660093009</t>
  </si>
  <si>
    <t>5660093010</t>
  </si>
  <si>
    <t>5660093011</t>
  </si>
  <si>
    <t>5660093012</t>
  </si>
  <si>
    <t>5660093013</t>
  </si>
  <si>
    <t>5660093014</t>
  </si>
  <si>
    <t>5660093015</t>
  </si>
  <si>
    <t>5660093016</t>
  </si>
  <si>
    <t>REGULADOR DE VOLTAJE MARCA COMPLET MODELO RPC 1200</t>
  </si>
  <si>
    <t>5660093017</t>
  </si>
  <si>
    <t>REGULADOR DE VOLTAJE MARCA N/A MODELO N/A</t>
  </si>
  <si>
    <t>5660093018</t>
  </si>
  <si>
    <t>5660093019</t>
  </si>
  <si>
    <t>5660093020</t>
  </si>
  <si>
    <t>5660093021</t>
  </si>
  <si>
    <t>5660093022</t>
  </si>
  <si>
    <t>5660093023</t>
  </si>
  <si>
    <t>5660093024</t>
  </si>
  <si>
    <t>5660093025</t>
  </si>
  <si>
    <t>5660093026</t>
  </si>
  <si>
    <t>5660093027</t>
  </si>
  <si>
    <t>5660093028</t>
  </si>
  <si>
    <t>REGULADOR DE VOLTAJE MARCA KOBLENZ MODELO N/A</t>
  </si>
  <si>
    <t>5660093029</t>
  </si>
  <si>
    <t>REGULADOR DE VOLTAJE MARCA COMPLET MODELO RPC 1200 INT/FAX</t>
  </si>
  <si>
    <t>5660093030</t>
  </si>
  <si>
    <t>5660093031</t>
  </si>
  <si>
    <t>5660093032</t>
  </si>
  <si>
    <t>5210094001</t>
  </si>
  <si>
    <t>RADIOGRABADORA  CON USB BLUETOOTH Y CD  MARCA SONY MODELO ZS-RS70BT</t>
  </si>
  <si>
    <t>5210094002</t>
  </si>
  <si>
    <t>5210094003</t>
  </si>
  <si>
    <t>5210094004</t>
  </si>
  <si>
    <t>RADIOGRABADORA MARCA PHILIPS MODELO A21836W/85</t>
  </si>
  <si>
    <t>5210094005</t>
  </si>
  <si>
    <t>GRABADORA DIGITAL COBY CXR500-8 COBY MARCA COBY MODELO CXR500-86</t>
  </si>
  <si>
    <t>5210094006</t>
  </si>
  <si>
    <t>SISTEMA DE SONIDO MARCA SONY MODELO ZS-BTG909</t>
  </si>
  <si>
    <t>5210094007</t>
  </si>
  <si>
    <t>RADIOGRABADORA MARCA PHILIPS MODELO AZ1336W/85</t>
  </si>
  <si>
    <t>5210095001</t>
  </si>
  <si>
    <t>MICRÓFONO ALAMBRICO DINÁMICO UNIDIRECCIONAL  MARCA STEREN MODELO MIC-060</t>
  </si>
  <si>
    <t>5210095002</t>
  </si>
  <si>
    <t>SIST. DE DOS MICRÓFONO INALÁMBRICO DE MANO MARCA STEREN MODELO WR-807</t>
  </si>
  <si>
    <t>5210095003</t>
  </si>
  <si>
    <t>BAFLE AMPLIFICADO 15 3200W C/REPRODUCTOR IPOD MARCA STEREN MODELO BA-1599</t>
  </si>
  <si>
    <t>5210095004</t>
  </si>
  <si>
    <t>BOCINA MARCA YAMAHA MODELO N/A</t>
  </si>
  <si>
    <t>5210095005</t>
  </si>
  <si>
    <t>5210095006</t>
  </si>
  <si>
    <t>BAFFLE (SISTEMA DE ALTAVOZ PORTATIL) MARCA STYLOS TECH MODELO SAPB01</t>
  </si>
  <si>
    <t>5210095007</t>
  </si>
  <si>
    <t>MICRÓFONO INALAMBRICO CON DIADEMA MARCA SHURE MODELO BLX14SM31</t>
  </si>
  <si>
    <t>5210095008</t>
  </si>
  <si>
    <t>MEZCLADORA DE SONIDO MARCA YAMAHA MODELO N/A</t>
  </si>
  <si>
    <t>5150096001</t>
  </si>
  <si>
    <t>RELOJ CHECADOR DIGITAL MARCA ZKTECO MODELO ICLOCK880</t>
  </si>
  <si>
    <t>5150096002</t>
  </si>
  <si>
    <t>REJOJ CHECADOR DIGITAL MARCA ZKTECO MODELO ICLOCK880</t>
  </si>
  <si>
    <t>5150096003</t>
  </si>
  <si>
    <t>RELOJ CHECADOR  MARCA LATHEM MODELO N/A</t>
  </si>
  <si>
    <t>5150096004</t>
  </si>
  <si>
    <t>RELOJ MARCA AD-300 MODELO AD-300</t>
  </si>
  <si>
    <t>5230097001</t>
  </si>
  <si>
    <t>CAMARA DIGITAL MARCA CANON MODELO EOS REBEL T5</t>
  </si>
  <si>
    <t>5230097002</t>
  </si>
  <si>
    <t>CAMARA MARCA CANON MODELO POWERSHOT SX530 H5</t>
  </si>
  <si>
    <t>5230097003</t>
  </si>
  <si>
    <t>CAMARA FOTOFRAFICA MARCA CANON MODELO EOS REBEL T5</t>
  </si>
  <si>
    <t>5230097004</t>
  </si>
  <si>
    <t>CAMARA FOTOFRAFICA INCLUYE ESTUCHE Y MICRO SD DE 16GB MARCA CANON MODELO EOS REBEL T6</t>
  </si>
  <si>
    <t>5190098001</t>
  </si>
  <si>
    <t>CAJA REGISTRADORA MARCA PRINTAFORM MODELO 1608</t>
  </si>
  <si>
    <t>5190099001</t>
  </si>
  <si>
    <t>RADIOS CON ALCANCE DE 43KM Y 22 CANALES MARCA MOTOROLA MODELO K7GMJBGJ</t>
  </si>
  <si>
    <t>5190099002</t>
  </si>
  <si>
    <t>RADIOS DE INTERCOMUNICACIÓN MARCA MIDLAND MODELO GXT860VP4</t>
  </si>
  <si>
    <t>5190099003</t>
  </si>
  <si>
    <t>5190099004</t>
  </si>
  <si>
    <t>RADIOS DE INTERCOMUNICACIÓN MARCA MIDLAND MODELO GTX860VP4</t>
  </si>
  <si>
    <t>5190099005</t>
  </si>
  <si>
    <t>5190099006</t>
  </si>
  <si>
    <t>RADIO DE INTERCOMUNICACIÓN MARCA MOTOROLA MODELO MR350</t>
  </si>
  <si>
    <t>5190099007</t>
  </si>
  <si>
    <t>5190099008</t>
  </si>
  <si>
    <t>RADIO DE INTERCOMUNICACIÓN MARCA MIDLAND MODELO LXT600</t>
  </si>
  <si>
    <t>5190099009</t>
  </si>
  <si>
    <t>5150101001</t>
  </si>
  <si>
    <t>MULTIFUNCIONAL MONOCROMÁTICA DUPLEX MARCA SAMSUNG MODELO SL-M4072FD</t>
  </si>
  <si>
    <t>5150101002</t>
  </si>
  <si>
    <t>IMPRESORA MULTIFUNCIONAL PRO XPRES  MARCA SAMSUNG MODELO SL-M3370FD</t>
  </si>
  <si>
    <t>5150101003</t>
  </si>
  <si>
    <t>FOTOCOPIDORA MULTIFUNCIONAL MARCA XEROX MODELO WORKCENTRE 3515</t>
  </si>
  <si>
    <t>5150101004</t>
  </si>
  <si>
    <t xml:space="preserve"> MULTIFUNCIONAL MONOCROMÁTICA DUPLEX MARCA SAMSUNG MODELO PROXPRESS M4072FD</t>
  </si>
  <si>
    <t>5150101005</t>
  </si>
  <si>
    <t>MULTIFUNCIONAL MONOCROMÁTICA DUPLEX MARCA SAMSUNG MODELO PROXPRESS M4072FD</t>
  </si>
  <si>
    <t>5150101006</t>
  </si>
  <si>
    <t>5150101007</t>
  </si>
  <si>
    <t>FOTOCOPIDORA MULTIFUNCIONAL MARCA XEROX MODELO WORKCENTRE 3550</t>
  </si>
  <si>
    <t>5150101008</t>
  </si>
  <si>
    <t>5150101009</t>
  </si>
  <si>
    <t>5150102001</t>
  </si>
  <si>
    <t>IMPRESORA B/N MARCA SAMSUNG MODELO ML-2165</t>
  </si>
  <si>
    <t>5150102002</t>
  </si>
  <si>
    <t>IMPRESORA B/N MARCA SAMSUNG MODELO SCX-3405</t>
  </si>
  <si>
    <t>5150102003</t>
  </si>
  <si>
    <t>IMPRESORA B/N MARCA HP MODELO LASERJET P2055DN</t>
  </si>
  <si>
    <t>5150102004</t>
  </si>
  <si>
    <t>IMPRESORA B/N MARCA SAMSUNG MODELO XPRESS M2022</t>
  </si>
  <si>
    <t>5150102005</t>
  </si>
  <si>
    <t>IMPRESORA B/N MARCA SAMSUNG MODELO XPRESS M2070W</t>
  </si>
  <si>
    <t>5150102006</t>
  </si>
  <si>
    <t>IMPRESORA B/N MARCA SAMSUNG MODELO ML-2855ND</t>
  </si>
  <si>
    <t>5150102007</t>
  </si>
  <si>
    <t>IMPRESORA B/N MARCA HP MODELO LASERJET 2420d</t>
  </si>
  <si>
    <t>5150102008</t>
  </si>
  <si>
    <t>IMPRESORA B/N MARCA HP MODELO LASERJET 2420DN</t>
  </si>
  <si>
    <t>5150102009</t>
  </si>
  <si>
    <t>IMPRESORA B/N MARCA SAMSUNG  XPRESS MODELO M2022W</t>
  </si>
  <si>
    <t>5150103001</t>
  </si>
  <si>
    <t>IMPRESORA COLOR MARCA EPSON MODELO OFFICEJET J3680</t>
  </si>
  <si>
    <t>5150103002</t>
  </si>
  <si>
    <t>IMPRESORA COLOR MARCA CANON MODELO MG5510</t>
  </si>
  <si>
    <t>5150103003</t>
  </si>
  <si>
    <t>IMPRESORA COLOR MARCA SAMSUNG MODELO XPRESS C410W</t>
  </si>
  <si>
    <t>5150103004</t>
  </si>
  <si>
    <t>IMPRESORA COLOR MARCA HP MODELO OFFICEJET PRO 251DW</t>
  </si>
  <si>
    <t>5150103005</t>
  </si>
  <si>
    <t>IMPRESORA COLOR MARCA EPSON MODELO L220</t>
  </si>
  <si>
    <t>5150103006</t>
  </si>
  <si>
    <t>5150103007</t>
  </si>
  <si>
    <t>IMPRESORA COLOR MARCA HP MODELO COLOR LASETJET 4550N</t>
  </si>
  <si>
    <t>5150103008</t>
  </si>
  <si>
    <t>IMPRESORA COLOR MARCA EPSON MODELO ECOTANK L575</t>
  </si>
  <si>
    <t>5150103009</t>
  </si>
  <si>
    <t>IMPRESORA COLOR MARCA EPSON MODELO ECOTANK L1300</t>
  </si>
  <si>
    <t>5150103010</t>
  </si>
  <si>
    <t>IMPRESORA COLOR MARCA HP MODELO DESJET GT 5820</t>
  </si>
  <si>
    <t>5150104001</t>
  </si>
  <si>
    <t>IMPRESORA DE TARJETAS QUICKCARD 2 CARAS  MARCA ZEBRA MODELO ZXP SERIES 3</t>
  </si>
  <si>
    <t>5150105001</t>
  </si>
  <si>
    <t xml:space="preserve">IMPRESORA DE ETIQUETAS, TT 203 DPI USB MARCA ZEBRA MODELO GK420T </t>
  </si>
  <si>
    <t>5150106001</t>
  </si>
  <si>
    <t>IMPRESORA FAX MARCA HP MODELO OFFICEJET J3680</t>
  </si>
  <si>
    <t>5150107001</t>
  </si>
  <si>
    <t>IMPRESORA 3D MARCA KUDO3D MODELO TITAN 2</t>
  </si>
  <si>
    <t>5150110001</t>
  </si>
  <si>
    <t>EQUIPO DE VIDEO CONFERENCIA MARCA LOGITECH MODELO 886-000056</t>
  </si>
  <si>
    <t>5150111001</t>
  </si>
  <si>
    <t>DISCO DURO EXTERNO COLOR NEGRO 3TB, 3.5PULG, USB 3.0 MARCA ADATA MODELO NH03</t>
  </si>
  <si>
    <t>5150111002</t>
  </si>
  <si>
    <t>DISCO DURO EXTERNO MARCA ADATA MODELO AHV100</t>
  </si>
  <si>
    <t>5150111003</t>
  </si>
  <si>
    <t>DISCO DURO EXTERNO MARCA ADATA MODELO NH03</t>
  </si>
  <si>
    <t>5150111004</t>
  </si>
  <si>
    <t>5150111005</t>
  </si>
  <si>
    <t>DISCO DURO EXTERNO 3TB, 3.5 BACKUP PLUS USB 3.0 MARCA SEAGATE MODELO SRD0NF2</t>
  </si>
  <si>
    <t>5150111006</t>
  </si>
  <si>
    <t>DISCO DURO EXTERNO MARCA ADATA MODELO HD710</t>
  </si>
  <si>
    <t>5150111007</t>
  </si>
  <si>
    <t>DISCO DURO EXTERNO MARCA SEAGATE MODELO SRD0NF2</t>
  </si>
  <si>
    <t>5150111008</t>
  </si>
  <si>
    <t>DISCO DURO EXTERNO 2T MARCA ADATA MODELO HD710</t>
  </si>
  <si>
    <t>5150111009</t>
  </si>
  <si>
    <t>DISCO DURO 1T MARCA ADATA MODELO HD710</t>
  </si>
  <si>
    <t>5150111010</t>
  </si>
  <si>
    <t>5150111011</t>
  </si>
  <si>
    <t>DISCO DURO MARCA IOMEGA MODELO 31763600</t>
  </si>
  <si>
    <t>5150111012</t>
  </si>
  <si>
    <t>DISCO DURO EXTERNO ETHERNET, 4TB, USB 3.5 MARCA WESTERN DIGITAL MODELO MY CLOUD</t>
  </si>
  <si>
    <t>5150111013</t>
  </si>
  <si>
    <t>5150111014</t>
  </si>
  <si>
    <t>DISCO DURO EXTERNO ETHERNET, 8TB, USB 3.5 MARCA WESTERN DIGITAL MODELO MY CLOUD</t>
  </si>
  <si>
    <t>5150111015</t>
  </si>
  <si>
    <t>5150112001</t>
  </si>
  <si>
    <t>JUEGO DE DOS BOCINAS MARCA LABTEC MODELO S-LAY44</t>
  </si>
  <si>
    <t>5150112002</t>
  </si>
  <si>
    <t>BOCINAS 2.1 (2 BOCINAS. 1 SUBWOOFER) MARCA ALTEC MODELO VS2621</t>
  </si>
  <si>
    <t>5150112003</t>
  </si>
  <si>
    <t>SISTEMA DE AUDIO 2.1  SOUND BAR (2 BOCINAS. 1 SUBWOOFER) MARCA ACTECK MODELO AXF750</t>
  </si>
  <si>
    <t>5150112004</t>
  </si>
  <si>
    <t>5150112005</t>
  </si>
  <si>
    <t>5150112006</t>
  </si>
  <si>
    <t>SISTEMA DE AUDIO 2.0 MARCA LABTEC MODELO S-LAY44</t>
  </si>
  <si>
    <t>5150112007</t>
  </si>
  <si>
    <t>SISTEMA DE AUDIO 2.1 MARCA ACTECK MODELO AXF200</t>
  </si>
  <si>
    <t>5150112008</t>
  </si>
  <si>
    <t>SISTEMA DE AUDIO 2.1 (2 BOCINAS. 1 SUBWOOFER) MARCA ACTECK MODELO AXF200</t>
  </si>
  <si>
    <t>5150112009</t>
  </si>
  <si>
    <t>5150112010</t>
  </si>
  <si>
    <t>5150112011</t>
  </si>
  <si>
    <t>5150112012</t>
  </si>
  <si>
    <t>5150112013</t>
  </si>
  <si>
    <t>5150113001</t>
  </si>
  <si>
    <t>SWITCH KVM  MARCA TRENDNET MODELO TK803K</t>
  </si>
  <si>
    <t>5150114001</t>
  </si>
  <si>
    <t>POE INJECTOR MARCA TP-LINK MODELO TL-POE15OS</t>
  </si>
  <si>
    <t>5150114002</t>
  </si>
  <si>
    <t>5210115001</t>
  </si>
  <si>
    <t>PROYECTOR DE PANTALLAS 3200 LUMENES SVGA 800X600 HDMI CON CONTROL MARCA EPSON MODELO H552A</t>
  </si>
  <si>
    <t>5210115002</t>
  </si>
  <si>
    <t>5210115003</t>
  </si>
  <si>
    <t>PROYECTOR DE PANTALLAS 3200 LUMENES SVGA 800X600 HDMI CON CONTROL MARCA BENQ MODELO MX522P</t>
  </si>
  <si>
    <t>5210115004</t>
  </si>
  <si>
    <t>PROYECTOR DE PANTALLA MARCA EPSON MODELO H552A</t>
  </si>
  <si>
    <t>5210115005</t>
  </si>
  <si>
    <t>PROYECTOR DE PANTALLA MARCA BENQ MODELO MS524</t>
  </si>
  <si>
    <t>5210115006</t>
  </si>
  <si>
    <t>PROYECTOR DE PANTALLA MARCA BENQ MODELO MX522P</t>
  </si>
  <si>
    <t>5210115007</t>
  </si>
  <si>
    <t>5210115008</t>
  </si>
  <si>
    <t>PROYECTOR DE PANTALLA  MARCA BENQ MODELO MX525</t>
  </si>
  <si>
    <t>5210115009</t>
  </si>
  <si>
    <t>PROYECTOR DE PANTALLA MARCA BENQ MODELO MS517</t>
  </si>
  <si>
    <t>5210115010</t>
  </si>
  <si>
    <t>5210115011</t>
  </si>
  <si>
    <t>5210115012</t>
  </si>
  <si>
    <t>5210115013</t>
  </si>
  <si>
    <t>PROYECTOR DE PANTALLA MARCA VIEWSONIC MODELO VS13308</t>
  </si>
  <si>
    <t>5210115014</t>
  </si>
  <si>
    <t>PROYECTOR DE PANTALLA MARCA EPSON MODELO POWERLITE PRO G6170</t>
  </si>
  <si>
    <t>5210115015</t>
  </si>
  <si>
    <t>5210115016</t>
  </si>
  <si>
    <t>5210115017</t>
  </si>
  <si>
    <t>PROYECTOR DE PANTALLA MARCA EPSON MODELO BRINGHTLINK 575WI</t>
  </si>
  <si>
    <t>5210115018</t>
  </si>
  <si>
    <t>5210115019</t>
  </si>
  <si>
    <t>5210115020</t>
  </si>
  <si>
    <t>5210115021</t>
  </si>
  <si>
    <t>5210115022</t>
  </si>
  <si>
    <t>5210115023</t>
  </si>
  <si>
    <t>5210115024</t>
  </si>
  <si>
    <t>5210115025</t>
  </si>
  <si>
    <t>5210115026</t>
  </si>
  <si>
    <t>5210115027</t>
  </si>
  <si>
    <t>PROYECTOR DE PANTALLA MARCA EPSON MODELO BRINGHTLINK 595W</t>
  </si>
  <si>
    <t>5210115028</t>
  </si>
  <si>
    <t>5210115029</t>
  </si>
  <si>
    <t>5210115030</t>
  </si>
  <si>
    <t>5210115031</t>
  </si>
  <si>
    <t>5210115032</t>
  </si>
  <si>
    <t>5210115033</t>
  </si>
  <si>
    <t>PROYECTOR DE PANTALLA MARCA BENQ MODELO MX525</t>
  </si>
  <si>
    <t>5210115034</t>
  </si>
  <si>
    <t>5210115035</t>
  </si>
  <si>
    <t>PROYECTOR DE PANTALLA MARCA BENQ MODELO MX514D</t>
  </si>
  <si>
    <t>5210115036</t>
  </si>
  <si>
    <t>5210115037</t>
  </si>
  <si>
    <t>5210115038</t>
  </si>
  <si>
    <t>5210115039</t>
  </si>
  <si>
    <t>PROYECTOR DE PANTALLA MARCA EPSON MODELO BRIGHTLINK 675WI</t>
  </si>
  <si>
    <t>5210115040</t>
  </si>
  <si>
    <t>5210115041</t>
  </si>
  <si>
    <t>5210115042</t>
  </si>
  <si>
    <t>5210115043</t>
  </si>
  <si>
    <t>5190116001</t>
  </si>
  <si>
    <t>IPAD MINI 4 CON PLUMA STYLUS TURBO SLIM MARCA IPAD MINI 4 MODELO A1538</t>
  </si>
  <si>
    <t>5190117001</t>
  </si>
  <si>
    <t>GRABADORA DVD EXTERNO MARCA LG MODELO GP65NW60</t>
  </si>
  <si>
    <t>5190117002</t>
  </si>
  <si>
    <t>5150118001</t>
  </si>
  <si>
    <t>LECTOR DE CODIGO DE BARRAS MARCA DATALOGIC MODELO QD-2430-BKK1S</t>
  </si>
  <si>
    <t>5150118002</t>
  </si>
  <si>
    <t>LECTOR DE CODIGO DE BARRAS MARCA UNITECH MODELO MS210K</t>
  </si>
  <si>
    <t>5190121001</t>
  </si>
  <si>
    <t>TV LED 60" SMART TV FHD, HDMI, USB, WIFI MARCA LG MODELO 60LF6100-UA</t>
  </si>
  <si>
    <t>5190121002</t>
  </si>
  <si>
    <t>5190121003</t>
  </si>
  <si>
    <t>TELEVISIÓN DE 60" SMAR TV  MARCA LG MODELO 60LB5830</t>
  </si>
  <si>
    <t>5190121004</t>
  </si>
  <si>
    <t>5190121005</t>
  </si>
  <si>
    <t>TELEVISIÓN DE 60" MARCA SONY MODELO BRAVIA</t>
  </si>
  <si>
    <t>5190121006</t>
  </si>
  <si>
    <t>TELEVISIÓN 55" MARCA LG MODELO N/A</t>
  </si>
  <si>
    <t>5190122001</t>
  </si>
  <si>
    <t>TV LED SAMART TV HD, HDMI, USB MARCA LG MODELO LF5900</t>
  </si>
  <si>
    <t>5190122002</t>
  </si>
  <si>
    <t>5190122003</t>
  </si>
  <si>
    <t>5190122004</t>
  </si>
  <si>
    <t>5190122005</t>
  </si>
  <si>
    <t>5190122006</t>
  </si>
  <si>
    <t>5190122007</t>
  </si>
  <si>
    <t>5190122008</t>
  </si>
  <si>
    <t>5190122009</t>
  </si>
  <si>
    <t>5190122010</t>
  </si>
  <si>
    <t>5190122011</t>
  </si>
  <si>
    <t>5190122012</t>
  </si>
  <si>
    <t>5190122013</t>
  </si>
  <si>
    <t>TV LED 75" SMART TV INCLUYE SOPORTE MARCA SAMSUNG MODELO UH6650</t>
  </si>
  <si>
    <t>5210123001</t>
  </si>
  <si>
    <t>TELEVISIÓN DE 26" A COLOR MARCA PHILIPS MODELO 26ll500131</t>
  </si>
  <si>
    <t>5210123002</t>
  </si>
  <si>
    <t>TELEVISIÓN DE 26" A COLOR MARCA PANASONIC MODELO CT-G2895S</t>
  </si>
  <si>
    <t>5210123003</t>
  </si>
  <si>
    <t>TELEVISIÓN DE 26" A COLOR MARCA SAMSUNG MODELO CL-25M6M0</t>
  </si>
  <si>
    <t>5210123004</t>
  </si>
  <si>
    <t>TELEVISIÓN DE 26" A COLOR MARCA PHILIPS MODELO 20PT4330/85R</t>
  </si>
  <si>
    <t>5210123005</t>
  </si>
  <si>
    <t>5210123006</t>
  </si>
  <si>
    <t>5210123007</t>
  </si>
  <si>
    <t>5210123008</t>
  </si>
  <si>
    <t>5210123009</t>
  </si>
  <si>
    <t>5210123010</t>
  </si>
  <si>
    <t>TELEVISIÓN DE 26" A COLOR MARCA PANASONIC MODELO CT-G29955</t>
  </si>
  <si>
    <t>5290131001</t>
  </si>
  <si>
    <t>PINTARRON 1.20X2.40M MARCA N/A MODELO N/A</t>
  </si>
  <si>
    <t>5290131002</t>
  </si>
  <si>
    <t>5290131003</t>
  </si>
  <si>
    <t>5290131004</t>
  </si>
  <si>
    <t>5290131005</t>
  </si>
  <si>
    <t>5290131006</t>
  </si>
  <si>
    <t>5290131007</t>
  </si>
  <si>
    <t>5290131008</t>
  </si>
  <si>
    <t>5290131009</t>
  </si>
  <si>
    <t>5290131010</t>
  </si>
  <si>
    <t>5290131011</t>
  </si>
  <si>
    <t>5290131012</t>
  </si>
  <si>
    <t>5290131013</t>
  </si>
  <si>
    <t>5290131014</t>
  </si>
  <si>
    <t>5290131015</t>
  </si>
  <si>
    <t>5290131016</t>
  </si>
  <si>
    <t>5290131017</t>
  </si>
  <si>
    <t>5290131018</t>
  </si>
  <si>
    <t>5290131019</t>
  </si>
  <si>
    <t>5290131020</t>
  </si>
  <si>
    <t>5290131021</t>
  </si>
  <si>
    <t>5290131022</t>
  </si>
  <si>
    <t>5290131023</t>
  </si>
  <si>
    <t>5290131024</t>
  </si>
  <si>
    <t>5290131025</t>
  </si>
  <si>
    <t>5290131026</t>
  </si>
  <si>
    <t>5290131027</t>
  </si>
  <si>
    <t>5290131028</t>
  </si>
  <si>
    <t>5290131029</t>
  </si>
  <si>
    <t>5290131030</t>
  </si>
  <si>
    <t>5290131031</t>
  </si>
  <si>
    <t>5290131032</t>
  </si>
  <si>
    <t>5290131033</t>
  </si>
  <si>
    <t>5290131034</t>
  </si>
  <si>
    <t>5290131035</t>
  </si>
  <si>
    <t>5290131036</t>
  </si>
  <si>
    <t>PINTARRON CHICO MARCA N/A MODELO N/A</t>
  </si>
  <si>
    <t>5290131037</t>
  </si>
  <si>
    <t>5290131038</t>
  </si>
  <si>
    <t>5290131039</t>
  </si>
  <si>
    <t>5290131040</t>
  </si>
  <si>
    <t>PINTARRON 0.90X1.20M MARCA N/A MODELO N/A</t>
  </si>
  <si>
    <t>5290131041</t>
  </si>
  <si>
    <t>5290131042</t>
  </si>
  <si>
    <t>5290131043</t>
  </si>
  <si>
    <t>5290131044</t>
  </si>
  <si>
    <t>5290131045</t>
  </si>
  <si>
    <t>5290131046</t>
  </si>
  <si>
    <t>5290131047</t>
  </si>
  <si>
    <t>5290131048</t>
  </si>
  <si>
    <t>5290131049</t>
  </si>
  <si>
    <t>5290131050</t>
  </si>
  <si>
    <t>5290131051</t>
  </si>
  <si>
    <t>5290131052</t>
  </si>
  <si>
    <t>5290131053</t>
  </si>
  <si>
    <t>5290131054</t>
  </si>
  <si>
    <t>5290131055</t>
  </si>
  <si>
    <t>5290131056</t>
  </si>
  <si>
    <t>5290131057</t>
  </si>
  <si>
    <t>5290131058</t>
  </si>
  <si>
    <t>5290131059</t>
  </si>
  <si>
    <t>PINTARRON MARCA N/A MODELO N/A</t>
  </si>
  <si>
    <t>5290131060</t>
  </si>
  <si>
    <t>5290131061</t>
  </si>
  <si>
    <t>5290131062</t>
  </si>
  <si>
    <t>5290131063</t>
  </si>
  <si>
    <t>5290131064</t>
  </si>
  <si>
    <t>5290131065</t>
  </si>
  <si>
    <t>5290131066</t>
  </si>
  <si>
    <t>5290131067</t>
  </si>
  <si>
    <t>5290131068</t>
  </si>
  <si>
    <t>5290131069</t>
  </si>
  <si>
    <t>5290131070</t>
  </si>
  <si>
    <t>5290131071</t>
  </si>
  <si>
    <t>5290131072</t>
  </si>
  <si>
    <t>5290131073</t>
  </si>
  <si>
    <t>5290131074</t>
  </si>
  <si>
    <t>5290131075</t>
  </si>
  <si>
    <t>5290131076</t>
  </si>
  <si>
    <t>5290131077</t>
  </si>
  <si>
    <t>5290131078</t>
  </si>
  <si>
    <t>5290131079</t>
  </si>
  <si>
    <t>5290131080</t>
  </si>
  <si>
    <t>5290131081</t>
  </si>
  <si>
    <t>5290131082</t>
  </si>
  <si>
    <t>5290131083</t>
  </si>
  <si>
    <t>5290132001</t>
  </si>
  <si>
    <t>CORCHO CHICO MARCA N/A MODELO N/A</t>
  </si>
  <si>
    <t>5290132002</t>
  </si>
  <si>
    <t>CORCHO MARCA N/A MODELO N/A</t>
  </si>
  <si>
    <t>5290132003</t>
  </si>
  <si>
    <t>5290132004</t>
  </si>
  <si>
    <t>5290132005</t>
  </si>
  <si>
    <t>5290132006</t>
  </si>
  <si>
    <t>5290132007</t>
  </si>
  <si>
    <t>5290132008</t>
  </si>
  <si>
    <t>CORCHO 40X90CMS MARCA N/A MODELO N/A</t>
  </si>
  <si>
    <t>5290132009</t>
  </si>
  <si>
    <t>5290132010</t>
  </si>
  <si>
    <t>CORCHO 80X120CMS MARCA N/A MODELO N/A</t>
  </si>
  <si>
    <t>5290132011</t>
  </si>
  <si>
    <t>CORCHO 90X240CMS MARCA N/A MODELO N/A</t>
  </si>
  <si>
    <t>5290132012</t>
  </si>
  <si>
    <t>CORCHO 120X244CMS MARCA N/A MODELO N/A</t>
  </si>
  <si>
    <t>5290132013</t>
  </si>
  <si>
    <t>5290132014</t>
  </si>
  <si>
    <t>CORCHO 90X120CMS MARCA N/A MODELO N/A</t>
  </si>
  <si>
    <t>5290132015</t>
  </si>
  <si>
    <t>5290132016</t>
  </si>
  <si>
    <t>5290132017</t>
  </si>
  <si>
    <t>TABLERO DE CORCHO, MARCO DE ALUMINO, 1.20 x 80 MARCA N/A MODELO N/A</t>
  </si>
  <si>
    <t>5290132018</t>
  </si>
  <si>
    <t>TABLERO DE CORCHO, MARCO DE ALUMINO, 40 x 90 MARCA N/A MODELO N/A</t>
  </si>
  <si>
    <t>5290132019</t>
  </si>
  <si>
    <t>5290132020</t>
  </si>
  <si>
    <t>CORCHO CON CRISTALES MARCA N/A MODELO N/A</t>
  </si>
  <si>
    <t>5290132021</t>
  </si>
  <si>
    <t>5290132022</t>
  </si>
  <si>
    <t>5290132023</t>
  </si>
  <si>
    <t>5290132024</t>
  </si>
  <si>
    <t>5290132025</t>
  </si>
  <si>
    <t>6390132026</t>
  </si>
  <si>
    <t>6390132027</t>
  </si>
  <si>
    <t>CORCHO CON MARCO DE ALUMINIO 60x90 MARCA ALFRA MODELO N/A</t>
  </si>
  <si>
    <t>6390132028</t>
  </si>
  <si>
    <t>6390132029</t>
  </si>
  <si>
    <t>6390132030</t>
  </si>
  <si>
    <t>6390132031</t>
  </si>
  <si>
    <t>6390132032</t>
  </si>
  <si>
    <t>6390132033</t>
  </si>
  <si>
    <t>6390132034</t>
  </si>
  <si>
    <t>6390132035</t>
  </si>
  <si>
    <t>6390132036</t>
  </si>
  <si>
    <t>6390132037</t>
  </si>
  <si>
    <t>6390132038</t>
  </si>
  <si>
    <t>6390132039</t>
  </si>
  <si>
    <t>6390132040</t>
  </si>
  <si>
    <t>6390132041</t>
  </si>
  <si>
    <t>6390132042</t>
  </si>
  <si>
    <t>6390132043</t>
  </si>
  <si>
    <t>6390132044</t>
  </si>
  <si>
    <t>CORCHO CON MARCO DE ALUMINIO 1.20x80 MARCA OFFICE PLUS MODELO N/A</t>
  </si>
  <si>
    <t>6390132045</t>
  </si>
  <si>
    <t>6390132046</t>
  </si>
  <si>
    <t>6390132047</t>
  </si>
  <si>
    <t>6390132048</t>
  </si>
  <si>
    <t>6390132049</t>
  </si>
  <si>
    <t>6390132050</t>
  </si>
  <si>
    <t>6390132051</t>
  </si>
  <si>
    <t>6390132052</t>
  </si>
  <si>
    <t>6390132053</t>
  </si>
  <si>
    <t>6390132054</t>
  </si>
  <si>
    <t>6390132055</t>
  </si>
  <si>
    <t>6390132056</t>
  </si>
  <si>
    <t>6390132057</t>
  </si>
  <si>
    <t>6390132058</t>
  </si>
  <si>
    <t>6390132059</t>
  </si>
  <si>
    <t>6390132060</t>
  </si>
  <si>
    <t>6390132061</t>
  </si>
  <si>
    <t>6390132062</t>
  </si>
  <si>
    <t>COTCHO MARCA N/A MODELO N/A</t>
  </si>
  <si>
    <t>5290133001</t>
  </si>
  <si>
    <t>CORCHO CON PINTARRON MARCA N/A MODELO N/A</t>
  </si>
  <si>
    <t>5290133002</t>
  </si>
  <si>
    <t>5290134001</t>
  </si>
  <si>
    <t>CORCHO MOVIL MARCA N/A MODELO N/A</t>
  </si>
  <si>
    <t>5290134002</t>
  </si>
  <si>
    <t>CORCHO MOVIL CON VITRINA MARCA N/A MODELO N/A</t>
  </si>
  <si>
    <t>5290135001</t>
  </si>
  <si>
    <t>PINTARRON MOVIL MARCA N/A MODELO N/A</t>
  </si>
  <si>
    <t>5290135002</t>
  </si>
  <si>
    <t>5220136001</t>
  </si>
  <si>
    <t>PIZARRON INTERACTIVO 1.20x3.00 MARCA PICRICOL MODELO X01230</t>
  </si>
  <si>
    <t>5220136002</t>
  </si>
  <si>
    <t>5220136003</t>
  </si>
  <si>
    <t>5220136004</t>
  </si>
  <si>
    <t>5220136005</t>
  </si>
  <si>
    <t>5220136006</t>
  </si>
  <si>
    <t>5220136007</t>
  </si>
  <si>
    <t>5220136008</t>
  </si>
  <si>
    <t>5220136009</t>
  </si>
  <si>
    <t>5220136010</t>
  </si>
  <si>
    <t>5220136011</t>
  </si>
  <si>
    <t>5220136012</t>
  </si>
  <si>
    <t>5220136013</t>
  </si>
  <si>
    <t>5220136014</t>
  </si>
  <si>
    <t>5220136015</t>
  </si>
  <si>
    <t>5220136016</t>
  </si>
  <si>
    <t>5220136017</t>
  </si>
  <si>
    <t>5220136018</t>
  </si>
  <si>
    <t>5220136019</t>
  </si>
  <si>
    <t>5220136020</t>
  </si>
  <si>
    <t>5220136021</t>
  </si>
  <si>
    <t>PIZARRON INTERACTIVO MARCA SMART MODELO KAPP-IQ65</t>
  </si>
  <si>
    <t>5220136022</t>
  </si>
  <si>
    <t>PIZARRON INTERACTIVO MARCA SMART MODELO SB680</t>
  </si>
  <si>
    <t>5110142001</t>
  </si>
  <si>
    <t>ESCRITORIO DE MADERA DE TRES CAJONES MARCA MOBIL MODELO EEPD-180</t>
  </si>
  <si>
    <t>5110142002</t>
  </si>
  <si>
    <t>ESCRITORIO DE MADERA TRES CAJONES MARCA MOBIL MODELO EEPD-180</t>
  </si>
  <si>
    <t>5110142003</t>
  </si>
  <si>
    <t>ESCRITORIO DE MADERA DE DOS CAJONES MARCA MOBIL MODELO EEPD-180</t>
  </si>
  <si>
    <t>5110142004</t>
  </si>
  <si>
    <t>ESCRITORIO DE MADERA DE CINCO CAJONES COLOR CEREZO MARCA MOBIL MODELO EEPI-180</t>
  </si>
  <si>
    <t>5110142005</t>
  </si>
  <si>
    <t>ESCRITORIO DE MADERA DE DOS CAJONES MARCA N/A MODELO N/A</t>
  </si>
  <si>
    <t>5110142006</t>
  </si>
  <si>
    <t>5110142007</t>
  </si>
  <si>
    <t>5110142008</t>
  </si>
  <si>
    <t>5110142009</t>
  </si>
  <si>
    <t>5110142010</t>
  </si>
  <si>
    <t>5110142011</t>
  </si>
  <si>
    <t>5110142012</t>
  </si>
  <si>
    <t>5110142013</t>
  </si>
  <si>
    <t>5110142014</t>
  </si>
  <si>
    <t>ESCRITORIO DE MADERA COLOR CEREZO, TRES CAJONES MARCA MOBIL MODELO EEPD-180</t>
  </si>
  <si>
    <t>5110142015</t>
  </si>
  <si>
    <t>5110142016</t>
  </si>
  <si>
    <t>5110142017</t>
  </si>
  <si>
    <t>ESCRITORIO DE MADERA MARCA N/A MODELO N/A</t>
  </si>
  <si>
    <t>5110142018</t>
  </si>
  <si>
    <t>5110142019</t>
  </si>
  <si>
    <t>5110142020</t>
  </si>
  <si>
    <t>ESCRITORIO DE METAL MARCA N/A MODELO N/A</t>
  </si>
  <si>
    <t>5110142021</t>
  </si>
  <si>
    <t>5110142022</t>
  </si>
  <si>
    <t>ESCRITORIO DE MADERA COLOR CEREZO, TRES CAJONES C/LLAVE MARCA N/A MODELO N/A</t>
  </si>
  <si>
    <t>5110142023</t>
  </si>
  <si>
    <t>5110142024</t>
  </si>
  <si>
    <t>5110142025</t>
  </si>
  <si>
    <t>5110142026</t>
  </si>
  <si>
    <t>5110142027</t>
  </si>
  <si>
    <t>5110142028</t>
  </si>
  <si>
    <t>5110142029</t>
  </si>
  <si>
    <t>5110142030</t>
  </si>
  <si>
    <t>5110142031</t>
  </si>
  <si>
    <t>5110142032</t>
  </si>
  <si>
    <t>5110142033</t>
  </si>
  <si>
    <t>5110142034</t>
  </si>
  <si>
    <t>5110142035</t>
  </si>
  <si>
    <t>ESCRITORIO DE MADERA COLOR CEREZO, TRES CAJONES, C/LAVE MARCA N/A MODELO N/A</t>
  </si>
  <si>
    <t>5110142036</t>
  </si>
  <si>
    <t>5110142037</t>
  </si>
  <si>
    <t>ESCRITORIO EN ARCO DE MADERA, CON CINCO CAJONES MARCA P.M. STEELE MODELO N/A</t>
  </si>
  <si>
    <t>5670151001</t>
  </si>
  <si>
    <t>LLAVE DE CRUZ PARA BIRLOS DE 18" EN ACERO  MARCA TRUPER MODELO TRUPER</t>
  </si>
  <si>
    <t>5670151002</t>
  </si>
  <si>
    <t>DESTORNILLADOR ELÉCTRICO INALÁMBRICO DE 4.8 VOLTIOS MARCA TRUPER MODELO DESI-48</t>
  </si>
  <si>
    <t>5670151003</t>
  </si>
  <si>
    <t>PINZA DE PONCHADO DE IMPACTO JACK MARCA QUEST MODELO TEL-6090</t>
  </si>
  <si>
    <t>5670151004</t>
  </si>
  <si>
    <t>5670151005</t>
  </si>
  <si>
    <t>BOMBA PARA INFLAR / COLOR AMARILLO MARCA PRETUL MODELO 21690</t>
  </si>
  <si>
    <t>5670151006</t>
  </si>
  <si>
    <t>5670151007</t>
  </si>
  <si>
    <t>PLANCHA DE VAPOR C/ACCESORIOS INTERCAMBIABLES MARCA CONAIR MODELO GS23RSES</t>
  </si>
  <si>
    <t>5670151008</t>
  </si>
  <si>
    <t>ROTOMARTILLO 3/8" 550W  MARCA BLACK &amp; DECKER  MODELO HD550-B3</t>
  </si>
  <si>
    <t>5670151009</t>
  </si>
  <si>
    <t>DESTORNILLADOR ELÉCTRICO INALÁMBRICO DE 6 VOLTIOS MARCA DEWALT MODELO DCF060</t>
  </si>
  <si>
    <t>5670151010</t>
  </si>
  <si>
    <t>JUEGO DE HERRAMIENTAS PARA COMPUTADORAS MARCA MANHATTAN MODELO N/A</t>
  </si>
  <si>
    <t>5670151011</t>
  </si>
  <si>
    <t>CARGADOR UNIVERSAL MARCA STEREN MODELO N/A</t>
  </si>
  <si>
    <t>5670151012</t>
  </si>
  <si>
    <t>FUMIGADORA MARCA SWISSMEX MODELO LOLA</t>
  </si>
  <si>
    <t>5670151013</t>
  </si>
  <si>
    <t>KIT DE HERRAMIENTAS 145PCS MARCA INTELLINET MODELO N/A</t>
  </si>
  <si>
    <t>5670151014</t>
  </si>
  <si>
    <t>KIT DE HERRAMIENTAS DE RED MARCA INTELLINET MODELO 780070</t>
  </si>
  <si>
    <t>5670151015</t>
  </si>
  <si>
    <t>PINZA AMPERIMETRICA MARCA KOBAN MODELO KP-01</t>
  </si>
  <si>
    <t>5670151016</t>
  </si>
  <si>
    <t>DESMALEZADORA MARCA OLEO-MAC MODELO 753T</t>
  </si>
  <si>
    <t>5670151017</t>
  </si>
  <si>
    <t>DIABLITO MARCA N/A MODELO N/A</t>
  </si>
  <si>
    <t>5670151018</t>
  </si>
  <si>
    <t>5670151019</t>
  </si>
  <si>
    <t>PODADORA MARCA YARD MACHINE MODELO 11A-B24T360</t>
  </si>
  <si>
    <t>5670151020</t>
  </si>
  <si>
    <t>ESCALERA DE TIJERA 3M MARCA ESCALUMEX MODELO N/A</t>
  </si>
  <si>
    <t>5670151021</t>
  </si>
  <si>
    <t>ESCALERA DE TIJERA 2M MARCA CUMPRUM MODELO F3263-01</t>
  </si>
  <si>
    <t>5670151022</t>
  </si>
  <si>
    <t>PULIDORA MARCA TRUPER MODELO ESMA-4-A/2A7</t>
  </si>
  <si>
    <t>5670151023</t>
  </si>
  <si>
    <t>MOTOSIERRA MARCA POULAN PRO MODELO PP3416</t>
  </si>
  <si>
    <t>5670151024</t>
  </si>
  <si>
    <t>SOPLADORA MARCA POULAN PRO MODELO BVM200RS</t>
  </si>
  <si>
    <t>5670151025</t>
  </si>
  <si>
    <t>ESCALERA EXTTENCION MARCA N/A MODELO N/A</t>
  </si>
  <si>
    <t>5670151026</t>
  </si>
  <si>
    <t>ARNES DE CUERPO COMPLETO MARCA N/A MODELO N/A</t>
  </si>
  <si>
    <t>5670151027</t>
  </si>
  <si>
    <t>5670151028</t>
  </si>
  <si>
    <t>CABLE DE PROTECCIÓN MARCA N/A MODELO N/A</t>
  </si>
  <si>
    <t>5670151029</t>
  </si>
  <si>
    <t>5670151030</t>
  </si>
  <si>
    <t>DESMALEZADORA MARCA ECHO MODELO SRM-4605</t>
  </si>
  <si>
    <t>5670151031</t>
  </si>
  <si>
    <t>CARRETILLA MARCA N/A MODELO N/A</t>
  </si>
  <si>
    <t>5670151032</t>
  </si>
  <si>
    <t>5670152001</t>
  </si>
  <si>
    <t>GATO HIDRAULICO DE PATIN DE 2.5 TONELADAS, ELEVACIÓN RÁPIDA MARCA TRUPER MODELO TRUPER</t>
  </si>
  <si>
    <t>5670153001</t>
  </si>
  <si>
    <t>ROTOMARTILLO DE 1/2" INDUSTRIAL 650W MARCA TRUPER MODELO ROTO-1/2N</t>
  </si>
  <si>
    <t>5670153002</t>
  </si>
  <si>
    <t>ROTOMARTILLO INALAMBRICO BATERIA IÓN LITIO, 18V, 1/2" MARCA TRUPER MODELO ROTI-18A2</t>
  </si>
  <si>
    <t>5670153003</t>
  </si>
  <si>
    <t>ASPIRADORA HEAVY DUTY MARCA SHOP VAC MODELO N/A</t>
  </si>
  <si>
    <t>5670153004</t>
  </si>
  <si>
    <t>COMPRESOR DE AIRE MARCA DEWALT MODELO D2002M-WK</t>
  </si>
  <si>
    <t>5670153005</t>
  </si>
  <si>
    <t>PODADORA MTD WHITE 6.25 HP BRIGGS MARCA MTD WHITE MODELO 11A-B24T390</t>
  </si>
  <si>
    <t>5670153006</t>
  </si>
  <si>
    <t>COMPRESOR DE BANDA 110 VOLT 1750 RPM 0.5 HP 40LT 125 PSI MARCA N/A MODELO N/A</t>
  </si>
  <si>
    <t>5690155001</t>
  </si>
  <si>
    <t>EXTINTOR MARCA N/A MODELO N/A</t>
  </si>
  <si>
    <t>5690155002</t>
  </si>
  <si>
    <t>5690155003</t>
  </si>
  <si>
    <t>5690155004</t>
  </si>
  <si>
    <t>5690155005</t>
  </si>
  <si>
    <t>5690155006</t>
  </si>
  <si>
    <t>5690155007</t>
  </si>
  <si>
    <t>5690155008</t>
  </si>
  <si>
    <t>EXTINTOR DE CO2 DE 4.5KG MARCA CARE MEASURES MODELO B10V-1</t>
  </si>
  <si>
    <t>5690155009</t>
  </si>
  <si>
    <t>5690155010</t>
  </si>
  <si>
    <t>5690155011</t>
  </si>
  <si>
    <t>5690155012</t>
  </si>
  <si>
    <t>5690155013</t>
  </si>
  <si>
    <t>5690155014</t>
  </si>
  <si>
    <t>EXTINTOR DE CO2 DE 4.5KG MARCA DANPA MODELO N/A</t>
  </si>
  <si>
    <t>5690155015</t>
  </si>
  <si>
    <t>5690155016</t>
  </si>
  <si>
    <t>5690155017</t>
  </si>
  <si>
    <t>5690155018</t>
  </si>
  <si>
    <t>5690155019</t>
  </si>
  <si>
    <t>EXTINTOR DE 9KG PQS ABS MARCA DANPA MODELO N/A</t>
  </si>
  <si>
    <t>5690155020</t>
  </si>
  <si>
    <t>5690155021</t>
  </si>
  <si>
    <t>5690155022</t>
  </si>
  <si>
    <t>5690155023</t>
  </si>
  <si>
    <t>EXTINTOR DE CO2 DE 6.8KG MARCA BADGER MODELO BL5V</t>
  </si>
  <si>
    <t>5690155024</t>
  </si>
  <si>
    <t>EXTINTOR PQS DE 9KG MARCA CM MODELO N/A</t>
  </si>
  <si>
    <t>5690155025</t>
  </si>
  <si>
    <t>EXTINTOR DE CO2 DE 4.5KG MARCA CM MODELO B10V-1</t>
  </si>
  <si>
    <t>5690155026</t>
  </si>
  <si>
    <t>5690155027</t>
  </si>
  <si>
    <t>5690155028</t>
  </si>
  <si>
    <t>EXTINTOR DE CO2 DE 6.8KG MARCA CM MODELO B-15V-1</t>
  </si>
  <si>
    <t>5660161001</t>
  </si>
  <si>
    <t>REFRIGERADOR DOMÉSTICO MARCA SANYO MODELO SR-3661SM</t>
  </si>
  <si>
    <t>5660161002</t>
  </si>
  <si>
    <t>FRIGOBAR MARCA FRIGIDAIRE MODELO FRD09W4MPS</t>
  </si>
  <si>
    <t>5660161003</t>
  </si>
  <si>
    <t>5660161004</t>
  </si>
  <si>
    <t>5660162001</t>
  </si>
  <si>
    <t>DESPACHADOR DE AGUA MARCA GE MODELO GXCF06DS</t>
  </si>
  <si>
    <t>5660162002</t>
  </si>
  <si>
    <t>DESPACHADOR DE AGUA MARCA GE MODELO 6XCF06DS</t>
  </si>
  <si>
    <t>5660162003</t>
  </si>
  <si>
    <t>DESPACHADOR DE AGUA MARCA GE MODELO 6XCF06D6</t>
  </si>
  <si>
    <t>5660162004</t>
  </si>
  <si>
    <t>DESPACHADOR DE AGUA MARCA OASIS MODELO BPI1SHS-L102</t>
  </si>
  <si>
    <t>5660162005</t>
  </si>
  <si>
    <t>DESPACHADOR DE AGUA MARCA PUREZA MODELO DC-500</t>
  </si>
  <si>
    <t>5660162006</t>
  </si>
  <si>
    <t>DESPACHADOR DE AGUA MARCA PUREZA  MODELO DC-400</t>
  </si>
  <si>
    <t>5660162007</t>
  </si>
  <si>
    <t>DESPACHADOR DE AGUA MARCA ELITE PLATIINIUM MODELO EWD-116</t>
  </si>
  <si>
    <t>5660162008</t>
  </si>
  <si>
    <t>5660162009</t>
  </si>
  <si>
    <t>5660162010</t>
  </si>
  <si>
    <t>5660162011</t>
  </si>
  <si>
    <t>5660162012</t>
  </si>
  <si>
    <t>5660162013</t>
  </si>
  <si>
    <t>5660162014</t>
  </si>
  <si>
    <t>BEBEDERO CON ENFRIADOR Y LLENADOR DE BOTELLAS MARCA HALSEY TAYLOR MODELO HTHB-HVRGRN-8-NF</t>
  </si>
  <si>
    <t>5660162015</t>
  </si>
  <si>
    <t>5660162016</t>
  </si>
  <si>
    <t>5660162017</t>
  </si>
  <si>
    <t>5660163001</t>
  </si>
  <si>
    <t>VENTILADOR DE TECHO MARCA ROTTER MODELO N/A</t>
  </si>
  <si>
    <t>5660163002</t>
  </si>
  <si>
    <t>5660163003</t>
  </si>
  <si>
    <t>5660163004</t>
  </si>
  <si>
    <t>5660163005</t>
  </si>
  <si>
    <t>5660163006</t>
  </si>
  <si>
    <t>5660163007</t>
  </si>
  <si>
    <t>5660163008</t>
  </si>
  <si>
    <t>5660163009</t>
  </si>
  <si>
    <t>5660163010</t>
  </si>
  <si>
    <t>5660163011</t>
  </si>
  <si>
    <t>VENTILADOR DE TECHO MARCA ETV INTERTEC MODELO N/A</t>
  </si>
  <si>
    <t>5660163012</t>
  </si>
  <si>
    <t>5660163013</t>
  </si>
  <si>
    <t>5660163014</t>
  </si>
  <si>
    <t>5660163015</t>
  </si>
  <si>
    <t>5660163016</t>
  </si>
  <si>
    <t>5660163017</t>
  </si>
  <si>
    <t>5660163018</t>
  </si>
  <si>
    <t>VENTILADOR DE PEDESTAL MARCA PHILIPS MODELO HT 3431</t>
  </si>
  <si>
    <t>5660163019</t>
  </si>
  <si>
    <t>5660163020</t>
  </si>
  <si>
    <t>VENTILADOR DE PARED MARCA FAN STAR MODELO 3123</t>
  </si>
  <si>
    <t>5660163021</t>
  </si>
  <si>
    <t>VENTILADOR DE TORRE MARCA MYTEK MODELO 3358</t>
  </si>
  <si>
    <t>5660163022</t>
  </si>
  <si>
    <t>5660163023</t>
  </si>
  <si>
    <t>5660163024</t>
  </si>
  <si>
    <t>5660163025</t>
  </si>
  <si>
    <t>5660163026</t>
  </si>
  <si>
    <t>5660163027</t>
  </si>
  <si>
    <t>5660163028</t>
  </si>
  <si>
    <t>VENTILADOR DE TECHO MARCA CENTURY MODELO 52"</t>
  </si>
  <si>
    <t>5660163029</t>
  </si>
  <si>
    <t>5660163030</t>
  </si>
  <si>
    <t>VENTILADOR DE TECHO MARCA N/A MODELO N/A</t>
  </si>
  <si>
    <t>5660163031</t>
  </si>
  <si>
    <t>5660164001</t>
  </si>
  <si>
    <t>DETECTOR DE BILLETES FALSOS MARCA CDM MODELO LD-1S</t>
  </si>
  <si>
    <t>5660165001</t>
  </si>
  <si>
    <t>TRITURADORA DE PAPEL MARCA SHREDMASTER MODELO SC170</t>
  </si>
  <si>
    <t>5660165002</t>
  </si>
  <si>
    <t>TRITURADORA DE PAPEL MARCA SWINGLINE MODELO STYLE STRIP</t>
  </si>
  <si>
    <t>5660165003</t>
  </si>
  <si>
    <t>TRITURADORA DE PAPEL MARCA SWINGLINE MODELO EX07-05</t>
  </si>
  <si>
    <t>5660166001</t>
  </si>
  <si>
    <t>CAFETERA PARA 40 TAZAS MARCA HAMILTON BEACH MODELO 40540</t>
  </si>
  <si>
    <t>5660167001</t>
  </si>
  <si>
    <t>MULTICONTACTO SUPRESOR 1350J 6 CONTACTOS MARCA CYBERPOWER MODELO CSP604T</t>
  </si>
  <si>
    <t>5190168001</t>
  </si>
  <si>
    <t>HORNO DE MICROONDAS MARCA LG MODELO MS14405L</t>
  </si>
  <si>
    <t>5190168002</t>
  </si>
  <si>
    <t>5190168003</t>
  </si>
  <si>
    <t>HORNO DE MICROONDAS MARCA LG MODELO MH1443GSM</t>
  </si>
  <si>
    <t>5190168004</t>
  </si>
  <si>
    <t>5190168005</t>
  </si>
  <si>
    <t>5190168006</t>
  </si>
  <si>
    <t>5190168007</t>
  </si>
  <si>
    <t>HORNO CONBINADO ELÉCTRICO MARCA N/A MODELO N/A</t>
  </si>
  <si>
    <t>5190169001</t>
  </si>
  <si>
    <t>TEATRO EN CASA MARCA SAMSUNG MODELO HT-J5500K/ZX</t>
  </si>
  <si>
    <t>5320171001</t>
  </si>
  <si>
    <t>CAMA RECLINABLE P/ENFERMERÍA MARCA N/A MODELO N/A</t>
  </si>
  <si>
    <t>5320171002</t>
  </si>
  <si>
    <t>BOTIQUIN DE PARED C/REPISAS DE CRISTAL MARCA N/A MODELO N/A</t>
  </si>
  <si>
    <t>5320171003</t>
  </si>
  <si>
    <t>BASCULA  MARCA BAME MODELO DGN.5282</t>
  </si>
  <si>
    <t>5320171004</t>
  </si>
  <si>
    <t>LÁMPARA DE PISO P/EXPLORACIÓN MÉDICA MARCA N/A MODELO N/A</t>
  </si>
  <si>
    <t>5320171005</t>
  </si>
  <si>
    <t>BOTIQUIN DE METAL MARCA N/A MODELO N/A</t>
  </si>
  <si>
    <t>5190172001</t>
  </si>
  <si>
    <t>SOPORTE DE TECHO P/ VIDEO PROYECTOR MARCA N/A MODELO N/A</t>
  </si>
  <si>
    <t>5190172002</t>
  </si>
  <si>
    <t>SOPORTE DE TECHO P/VIDEO PROYECTOR DE 13 A 106CM MARCA MANHATTAN MODELO 424820</t>
  </si>
  <si>
    <t>5190172003</t>
  </si>
  <si>
    <t>5190172004</t>
  </si>
  <si>
    <t>5190172005</t>
  </si>
  <si>
    <t>SOPORTE P/ TV MARCA N/A MODELO N/A</t>
  </si>
  <si>
    <t>5190172006</t>
  </si>
  <si>
    <t>SOPORTE DE TECHO P/VIDEO PROYECTOR  MARCA N/A MODELO N/A</t>
  </si>
  <si>
    <t>5190172007</t>
  </si>
  <si>
    <t>SOPORTE DE TECHO P/PROYECTOR MARCA N/A MODELO N/A</t>
  </si>
  <si>
    <t>5190172008</t>
  </si>
  <si>
    <t>SOPORTE DE TECHO P/VIDEO PROYECTOR COLOR NEGRO MARCA N/A MODELO N/A</t>
  </si>
  <si>
    <t>5190172009</t>
  </si>
  <si>
    <t>SOPORTE DE TECHO P/VIDEO PROYECTOR COLOR BLANCO MARCA WEISSER MODELO N/A</t>
  </si>
  <si>
    <t>5190172010</t>
  </si>
  <si>
    <t>SOPORTE DE TECHO P/TV MARCA WEISSER MODELO N/A</t>
  </si>
  <si>
    <t>5190172011</t>
  </si>
  <si>
    <t>SOPORTE DE TECHO P/VIDEO PROYECTOR MARCA N/A MODELO N/A</t>
  </si>
  <si>
    <t>5190172012</t>
  </si>
  <si>
    <t>SOPORTE DE PIE PARA TV (GRANDE) MARCA N/A MODELO N/A</t>
  </si>
  <si>
    <t>5190172013</t>
  </si>
  <si>
    <t>5190172014</t>
  </si>
  <si>
    <t>SOPORTE MOVIL DE PIE PARA TV (CHICO) MARCA N/A MODELO N/A</t>
  </si>
  <si>
    <t>5190172015</t>
  </si>
  <si>
    <t>5190172016</t>
  </si>
  <si>
    <t>SOPORTE DE PARED P/TV MARCA N/A MODELO N/A</t>
  </si>
  <si>
    <t>5190172017</t>
  </si>
  <si>
    <t>SOPORTE DE TECHO COLOR BLANCO P/PROYECTOR MARCA N/A MODELO N/A</t>
  </si>
  <si>
    <t>5190172018</t>
  </si>
  <si>
    <t>SOPORTE DE TECHO P/PROYECTOR MARCA MANHATTAN MODELO N/A</t>
  </si>
  <si>
    <t>5190172019</t>
  </si>
  <si>
    <t>5190172020</t>
  </si>
  <si>
    <t>SOPORTE  PARA PROYECTOR EPSON MARCA EPSON MODELO ELPM43</t>
  </si>
  <si>
    <t>5190172021</t>
  </si>
  <si>
    <t>5190172022</t>
  </si>
  <si>
    <t>5190172023</t>
  </si>
  <si>
    <t>5190172024</t>
  </si>
  <si>
    <t>5190172025</t>
  </si>
  <si>
    <t>5190172026</t>
  </si>
  <si>
    <t>5190172027</t>
  </si>
  <si>
    <t>5190172028</t>
  </si>
  <si>
    <t>5190172029</t>
  </si>
  <si>
    <t>5190172030</t>
  </si>
  <si>
    <t>5190172031</t>
  </si>
  <si>
    <t>5190172032</t>
  </si>
  <si>
    <t>5190172033</t>
  </si>
  <si>
    <t>5190172034</t>
  </si>
  <si>
    <t>5190172035</t>
  </si>
  <si>
    <t>5190172036</t>
  </si>
  <si>
    <t>5190172037</t>
  </si>
  <si>
    <t>5190172038</t>
  </si>
  <si>
    <t>SOPORTE P/PROYECTOR MARCA WEISSER MODELO N/A</t>
  </si>
  <si>
    <t>5190172039</t>
  </si>
  <si>
    <t>SOPORTE P/PROYECTOR MARCA MANHATTAN MODELO 424820</t>
  </si>
  <si>
    <t>5190172040</t>
  </si>
  <si>
    <t>5190172041</t>
  </si>
  <si>
    <t>SOPORTE P/PROYECTOR MARCA EPSON MODELO ELPM43</t>
  </si>
  <si>
    <t>5190172042</t>
  </si>
  <si>
    <t>5190172043</t>
  </si>
  <si>
    <t>5190172044</t>
  </si>
  <si>
    <t>5190172045</t>
  </si>
  <si>
    <t>5190172046</t>
  </si>
  <si>
    <t>5190172047</t>
  </si>
  <si>
    <t>5190172048</t>
  </si>
  <si>
    <t>5190172049</t>
  </si>
  <si>
    <t>5190172050</t>
  </si>
  <si>
    <t>5190172051</t>
  </si>
  <si>
    <t>5190172052</t>
  </si>
  <si>
    <t>5190172053</t>
  </si>
  <si>
    <t>5190172055</t>
  </si>
  <si>
    <t>SOPORTE P/PROYECTOR MARCA EPSON MODELO ELPMB46</t>
  </si>
  <si>
    <t>5190172056</t>
  </si>
  <si>
    <t>5190172057</t>
  </si>
  <si>
    <t>5190172058</t>
  </si>
  <si>
    <t>5190173001</t>
  </si>
  <si>
    <t>CAJA FUERTE MARCA SENTRY MODELO N/A</t>
  </si>
  <si>
    <t>5110174001</t>
  </si>
  <si>
    <t>PODIUM DE MADERA MARCA N/A MODELO N/A</t>
  </si>
  <si>
    <t>5110174002</t>
  </si>
  <si>
    <t>PODIUM DE ACRLILICO MARCA N/A MODELO N/A</t>
  </si>
  <si>
    <t>5210175001</t>
  </si>
  <si>
    <t>PANTALLA DE PROYECCIÓN MARCA STAR DRAPER MODELO N/A</t>
  </si>
  <si>
    <t>5210175002</t>
  </si>
  <si>
    <t>5210175003</t>
  </si>
  <si>
    <t>5210175004</t>
  </si>
  <si>
    <t>5210175005</t>
  </si>
  <si>
    <t>PANTALLA DE PROYECCIÓN MARCA SCREEN MODELO MSE-365</t>
  </si>
  <si>
    <t>5210175006</t>
  </si>
  <si>
    <t>PANTALLA DE PROYECCIÓN EXTERNA (INCLUYE ESTUCHE) MARCA MULTIMEDIA SCRENS MODELO MSF-406</t>
  </si>
  <si>
    <t>5210175007</t>
  </si>
  <si>
    <t>PANTALLA DE PROYECCIÓN EXTERNA (INCLUYE ESTUCHE) MARCA MULTIMEDIA SCRENS MODELO MSF-366</t>
  </si>
  <si>
    <t>5210175008</t>
  </si>
  <si>
    <t>PANTALLA MULTIMEDIA MARCA SCREEN MODELO MSE-213</t>
  </si>
  <si>
    <t>5210175009</t>
  </si>
  <si>
    <t>PANTALLA DE PROYECCIÓN MARCA SCREEN MODELO MSE-213</t>
  </si>
  <si>
    <t>5190176001</t>
  </si>
  <si>
    <t>ESTANTE MARCA N/A MODELO N/A</t>
  </si>
  <si>
    <t>5190176002</t>
  </si>
  <si>
    <t>PERCHERO DE MADERA MARCA NORIEGA MODELO N/A</t>
  </si>
  <si>
    <t>5190176003</t>
  </si>
  <si>
    <t>PERCHERO DE ACERO, CURVO, COLOR NEGRO LOTTUS MARCA LOTTUS ASIA MODELO LA-VCB01</t>
  </si>
  <si>
    <t>5190177001</t>
  </si>
  <si>
    <t>CARRITO PARA LIBROS MARCA N/A MODELO N/A</t>
  </si>
  <si>
    <t>5190177002</t>
  </si>
  <si>
    <t>5190177003</t>
  </si>
  <si>
    <t>BANCO MOBIL CON SISTEMA DE AUTOFRENO MARCA N/A MODELO N/A</t>
  </si>
  <si>
    <t>5190178001</t>
  </si>
  <si>
    <t>ESTRUCTURA PUPOD-MURO MARCA N/A MODELO N/A</t>
  </si>
  <si>
    <t>5190178002</t>
  </si>
  <si>
    <t>TRIPIE PARA CAMARA FOTOGRAFICA MARCA CANON MODELO N/A</t>
  </si>
  <si>
    <t>5110181001</t>
  </si>
  <si>
    <t>LOCKERS MARCA MYGSA MODELO N/A</t>
  </si>
  <si>
    <t>5110181002</t>
  </si>
  <si>
    <t>5110181003</t>
  </si>
  <si>
    <t>5110181004</t>
  </si>
  <si>
    <t>5110181005</t>
  </si>
  <si>
    <t>5110181006</t>
  </si>
  <si>
    <t>5110181007</t>
  </si>
  <si>
    <t>5110181008</t>
  </si>
  <si>
    <t>5110181009</t>
  </si>
  <si>
    <t>5110181010</t>
  </si>
  <si>
    <t>5110181011</t>
  </si>
  <si>
    <t>5110181012</t>
  </si>
  <si>
    <t>5110181013</t>
  </si>
  <si>
    <t>5110181014</t>
  </si>
  <si>
    <t>5110181015</t>
  </si>
  <si>
    <t>5110181016</t>
  </si>
  <si>
    <t>5110182001</t>
  </si>
  <si>
    <t>GABINETE DOS PUERTAS MARCA PM STEELE MODELO N/A</t>
  </si>
  <si>
    <t>5110182002</t>
  </si>
  <si>
    <t>5110182003</t>
  </si>
  <si>
    <t>5110182004</t>
  </si>
  <si>
    <t>5110182005</t>
  </si>
  <si>
    <t>5110182006</t>
  </si>
  <si>
    <t>5110182007</t>
  </si>
  <si>
    <t>5110182008</t>
  </si>
  <si>
    <t>5110182009</t>
  </si>
  <si>
    <t>5110182010</t>
  </si>
  <si>
    <t>5110182011</t>
  </si>
  <si>
    <t>5110182012</t>
  </si>
  <si>
    <t>5110182013</t>
  </si>
  <si>
    <t>5110182014</t>
  </si>
  <si>
    <t>5110182015</t>
  </si>
  <si>
    <t>5110182016</t>
  </si>
  <si>
    <t>5110182017</t>
  </si>
  <si>
    <t>GABINETE DE MADERA, DOS PUERTAS MARCA PM STEELE MODELO N/A</t>
  </si>
  <si>
    <t>5190191001</t>
  </si>
  <si>
    <t>GUILLOTINA MARCA SWINQLINE MODELO N/A</t>
  </si>
  <si>
    <t>5190191002</t>
  </si>
  <si>
    <t>GUILLOTINA MARCA N/A MODELO N/A</t>
  </si>
  <si>
    <t>5190191003</t>
  </si>
  <si>
    <t>5190192001</t>
  </si>
  <si>
    <t>CENICERO DE PIE CILINDRICO NEGRO MARCA ART CENTER MODELO N/A</t>
  </si>
  <si>
    <t>5190192002</t>
  </si>
  <si>
    <t>ASTA BANDERA MARCA N/A MODELO N/A</t>
  </si>
  <si>
    <t>5190192003</t>
  </si>
  <si>
    <t>5190192004</t>
  </si>
  <si>
    <t>5190192005</t>
  </si>
  <si>
    <t>5190192006</t>
  </si>
  <si>
    <t>5190193001</t>
  </si>
  <si>
    <t>MALETIN PARA LAPTOP / LONA GRIS OSCURO MARCA NET.IT MODELO N/A</t>
  </si>
  <si>
    <t>5190193002</t>
  </si>
  <si>
    <t>MALETIN PARA LAPTOP / PIEL MARCA DELL MODELO N/A</t>
  </si>
  <si>
    <t>5190193003</t>
  </si>
  <si>
    <t>MALETIN PARA LAPTOP / LONA VERDE SOLDADO MARCA CAT MODELO N/A</t>
  </si>
  <si>
    <t>5190193004</t>
  </si>
  <si>
    <t>MALETIN PARA LAPTOP / LONA NEGRO MARCA N/A MODELO N/A</t>
  </si>
  <si>
    <t>5190193005</t>
  </si>
  <si>
    <t>MALETIN PARA LAPTOP / LONA NEGRO MARCA DELL MODELO N/A</t>
  </si>
  <si>
    <t>5190193006</t>
  </si>
  <si>
    <t>MALETIN PARA LAPTO / PIEL MARCA DELL MODELO N/A</t>
  </si>
  <si>
    <t>5190194001</t>
  </si>
  <si>
    <t>JABALINA MARCA N/A MODELO N/A</t>
  </si>
  <si>
    <t>5190194002</t>
  </si>
  <si>
    <t>5190195001</t>
  </si>
  <si>
    <t>ENGARGOLADORA MARCA N/A MODELO N/A</t>
  </si>
  <si>
    <t>5190195002</t>
  </si>
  <si>
    <t>5290196001</t>
  </si>
  <si>
    <t>CABALLETE DE MADERA PARA DIBUJO MARCA ALT MODELO 216</t>
  </si>
  <si>
    <t>5290196002</t>
  </si>
  <si>
    <t>5290196003</t>
  </si>
  <si>
    <t>5290196004</t>
  </si>
  <si>
    <t>5290196005</t>
  </si>
  <si>
    <t>5290196006</t>
  </si>
  <si>
    <t>5290196007</t>
  </si>
  <si>
    <t>CABALLETE DE MADERA PARA DIBUJO COLOR BLACO MARCA N/A MODELO N/A</t>
  </si>
  <si>
    <t>5290196008</t>
  </si>
  <si>
    <t>5290196009</t>
  </si>
  <si>
    <t>5290196010</t>
  </si>
  <si>
    <t>5290197001</t>
  </si>
  <si>
    <t>GUITARRA ACÚSTICA MARCA MESTIZA MODELO A-1</t>
  </si>
  <si>
    <t>5290197002</t>
  </si>
  <si>
    <t>5290197003</t>
  </si>
  <si>
    <t>GUITARRA ACÚSTICA MARCA N/A MODELO N/A</t>
  </si>
  <si>
    <t>5290197004</t>
  </si>
  <si>
    <t>5290197005</t>
  </si>
  <si>
    <t>GUITARRA ACÚSTICA MARCA GILB MODELO N/A</t>
  </si>
  <si>
    <t>5290197006</t>
  </si>
  <si>
    <t>5290197007</t>
  </si>
  <si>
    <t>5290197008</t>
  </si>
  <si>
    <t>5290197009</t>
  </si>
  <si>
    <t>5290197010</t>
  </si>
  <si>
    <t>5290197011</t>
  </si>
  <si>
    <t>5290197012</t>
  </si>
  <si>
    <t>5290197013</t>
  </si>
  <si>
    <t>5290197014</t>
  </si>
  <si>
    <t>5290197015</t>
  </si>
  <si>
    <t>5290197016</t>
  </si>
  <si>
    <t>5150200001</t>
  </si>
  <si>
    <t>ACCESS POINT INALAMBRICO TPLINK 300MBPS PARA MONTAJE EN TECHO MARCA TP-LINK MODELO EAP120</t>
  </si>
  <si>
    <t>5150200002</t>
  </si>
  <si>
    <t>5150200003</t>
  </si>
  <si>
    <t>ACCESS POINT INALAMBRICO PARA MONTAJE EN TECHO MARCA TP-LINK MODELO TL-WA701ND</t>
  </si>
  <si>
    <t>5150200004</t>
  </si>
  <si>
    <t>ACCES POINT MARCA CISCO MODELO WAP321</t>
  </si>
  <si>
    <t>5150200005</t>
  </si>
  <si>
    <t>ACCESS POINT INALAMBRICO PARA MONTAJE EN TECHO MARCA CISCO MODELO WAP321</t>
  </si>
  <si>
    <t>5150200006</t>
  </si>
  <si>
    <t>5150200007</t>
  </si>
  <si>
    <t>5150201001</t>
  </si>
  <si>
    <t>SWITCH 24 PUERTOS 10/100/1000 BPS QoS Y 2 PUERTOS SFP/SFP+ MARCA CISCO MODELO SG102-24</t>
  </si>
  <si>
    <t>5150201002</t>
  </si>
  <si>
    <t>SWITCH 24 PUERTOS 10/100/1000 TP LINK  MARCA TP-LINK MODELO TL-SG1024D</t>
  </si>
  <si>
    <t>5150201003</t>
  </si>
  <si>
    <t>5150201004</t>
  </si>
  <si>
    <t>SWITCH DE ESCRITORIO 8 PUERTOS 10/100/1000 TP LINK  MARCA TP-LINK MODELO TL-SG1008D</t>
  </si>
  <si>
    <t>5150201005</t>
  </si>
  <si>
    <t>5150201006</t>
  </si>
  <si>
    <t>SWITCH DE 5 PUERTOS GIGABIT 10/100/1000 MBPS  MARCA TP-LINK MODELO TL-SG1005D</t>
  </si>
  <si>
    <t>5150201007</t>
  </si>
  <si>
    <t>SWITCH 8-PORT GIGABIT DESKTOP MARCA TP-LINK MODELO TL-SG1008D</t>
  </si>
  <si>
    <t>5150201008</t>
  </si>
  <si>
    <t>SWITCH 8-PORT GIGABIT DESKTOP MARCA TP-LINK MODELO TL-SF1008D</t>
  </si>
  <si>
    <t>5150201009</t>
  </si>
  <si>
    <t>5150201010</t>
  </si>
  <si>
    <t>SWITCH  16-PORT  MARCA 3COM MODELO 3C16470B</t>
  </si>
  <si>
    <t>5150201011</t>
  </si>
  <si>
    <t>SWITCH MARCA 3COM MODELO 3C16792A</t>
  </si>
  <si>
    <t>5150201012</t>
  </si>
  <si>
    <t>SWITCH MARCA TP-LINK MODELO TL-SF1008D</t>
  </si>
  <si>
    <t>5150201013</t>
  </si>
  <si>
    <t>CISCO SD2005 5-PORT 10/100/1000 SWITCH MARCA CISCO MODELO SD2005</t>
  </si>
  <si>
    <t>5150201014</t>
  </si>
  <si>
    <t>3COM BASELINE SWITCH 2024, 24 PORTS MARCA 3COM MODELO 3C16471B</t>
  </si>
  <si>
    <t>5150201015</t>
  </si>
  <si>
    <t>3COM BASELINE SWITCH 2024. 24 PORTS MARCA 3COM MODELO 3C16471</t>
  </si>
  <si>
    <t>5150201016</t>
  </si>
  <si>
    <t>SWITCH SRW2048 BUSSINES SERIES, 48 PORTS MARCA LINKSYS MODELO SRW2080</t>
  </si>
  <si>
    <t>5150201017</t>
  </si>
  <si>
    <t>CISCO 24-PORT 10/100 SWITCH MARCA CISCO MODELO SF110-24</t>
  </si>
  <si>
    <t>5150201018</t>
  </si>
  <si>
    <t>5150201019</t>
  </si>
  <si>
    <t>5150201020</t>
  </si>
  <si>
    <t>5150201021</t>
  </si>
  <si>
    <t>CONMUTADOR (SISTEMA HIBRIDO IP PBX) MARCA PANASONIC MODELO KX-NS500LA</t>
  </si>
  <si>
    <t>5150201022</t>
  </si>
  <si>
    <t>48-PORT 10/100 POE STACKABLE MANAGED SWITCH MARCA CISCO MODELO SF-500-48P</t>
  </si>
  <si>
    <t>5150201023</t>
  </si>
  <si>
    <t>5150201024</t>
  </si>
  <si>
    <t>ETHERNET SWITCH MARCA 3COM MODELO CATALYST 2960G</t>
  </si>
  <si>
    <t>5150201025</t>
  </si>
  <si>
    <t>5150201026</t>
  </si>
  <si>
    <t>SWITCH 8 PUERTOS GIGABIT, 4 PUERTOS POEQ MARCA TP-LINK MODELO TL-SG108PE</t>
  </si>
  <si>
    <t>5150201027</t>
  </si>
  <si>
    <t>SWITCH 24 PUERTOS RJ45, 2 FIBRA OPTICA MARCA CISCO MODELO CATALYST 2950</t>
  </si>
  <si>
    <t>5150201028</t>
  </si>
  <si>
    <t>SMALL BUSINESS 24-PORT 10/100 SMART SWITCH, CON VLANS MARCA CISCO MODELO SF200-24</t>
  </si>
  <si>
    <t>5150201029</t>
  </si>
  <si>
    <t>SWITCH OFFICECONNECT DUAL SPEED DE 16 PUERTOS 10/1000 MARCA 3COM MODELO 3C16792A</t>
  </si>
  <si>
    <t>5150201030</t>
  </si>
  <si>
    <t>SWITCH 24 PUERTOS MARCA 3COM MODELO 3C16470B</t>
  </si>
  <si>
    <t>5150201031</t>
  </si>
  <si>
    <t>SWITCH LINKSYS GIGABIT ETHERNET, 5 PUERTOS MARCA LINKSYS MODELO SE3005</t>
  </si>
  <si>
    <t>5150201032</t>
  </si>
  <si>
    <t>SWITCH SMART GIGABIT DE 50 PUERTOS MARCA CISCO MODELO SG200-50</t>
  </si>
  <si>
    <t>5150201033</t>
  </si>
  <si>
    <t>5150201034</t>
  </si>
  <si>
    <t>5150201035</t>
  </si>
  <si>
    <t>5150201036</t>
  </si>
  <si>
    <t>SWITCH SMART GIGABIT DE 18 PUERTOS MARCA LINKSYS MODELO LGS318P</t>
  </si>
  <si>
    <t>5150201037</t>
  </si>
  <si>
    <t>5150201038</t>
  </si>
  <si>
    <t>SWITCH SMART GIGABIT DE 50 PUERTOS MARCA CISCO MODELO SG220-50</t>
  </si>
  <si>
    <t>5150201039</t>
  </si>
  <si>
    <t>SWITCH POE SMART GIGABIT 50 PUERTOS MARCA CISCO MODELO SG220-50P</t>
  </si>
  <si>
    <t>5150202001</t>
  </si>
  <si>
    <t>SERVIDOR DE RACK 19" XEON E3-1230V/8GB/2X1TB MARCA DELL MODELO POWER EDGE R230</t>
  </si>
  <si>
    <t>5150202002</t>
  </si>
  <si>
    <t>5150202003</t>
  </si>
  <si>
    <t>5150202004</t>
  </si>
  <si>
    <t>SERVIDOR LANIX MARCA LANIX MODELO SPINE HW</t>
  </si>
  <si>
    <t>5150202005</t>
  </si>
  <si>
    <t>SERVIDOR DELL MARCA DELL MODELO POWER EDGE 2900</t>
  </si>
  <si>
    <t>5150202006</t>
  </si>
  <si>
    <t>SERVIDOR DELL MARCA DELL MODELO POWER EDGE R220</t>
  </si>
  <si>
    <t>5150202007</t>
  </si>
  <si>
    <t>SERVIDOR HP MARCA HP MODELO PRO LIANT DL380P GEN8</t>
  </si>
  <si>
    <t>5150202008</t>
  </si>
  <si>
    <t>SERVIDOR DE RACK 19" XEON E3-1230V/8GB/2X1TB MARCA DELL MODELO POWE EDGE R230</t>
  </si>
  <si>
    <t>5150203001</t>
  </si>
  <si>
    <t>TEST PROBADOR + MEDIDOR DE LONGITUD DE CABLE UTPRJ45 MARCA INTELLINET MODELO SC8108</t>
  </si>
  <si>
    <t>5150203002</t>
  </si>
  <si>
    <t>TEST PROBADOR + MEDIDOR DE LONGITUD DE CABLE UTPRJ45 MARCA INTELLINET MODELO N/A</t>
  </si>
  <si>
    <t>5150203003</t>
  </si>
  <si>
    <t>CONVERSOR FIBRA OPTICA MARCA TP-LINK MODELO MC100CM</t>
  </si>
  <si>
    <t>5660204001</t>
  </si>
  <si>
    <t>BARRA MULTICONTACTO HORIZONTAL PARA MONTAJE EN RACK MARCA PANDUIT MODELO CMRPSH15</t>
  </si>
  <si>
    <t>5660204002</t>
  </si>
  <si>
    <t>5660204003</t>
  </si>
  <si>
    <t>5660204004</t>
  </si>
  <si>
    <t>BARRA MULTICONTACTO HORIZONTAL PARA MONTAJE EN RACK MARCA PANDUT MODELO CMRPSH15</t>
  </si>
  <si>
    <t>5660204005</t>
  </si>
  <si>
    <t>BARRA MULTICONTACTO HORIZONTAL PARA MONTAJE EN RACK MARCA N/A MODELO N/A</t>
  </si>
  <si>
    <t>5660204006</t>
  </si>
  <si>
    <t>5660204007</t>
  </si>
  <si>
    <t>5660204008</t>
  </si>
  <si>
    <t>5660204009</t>
  </si>
  <si>
    <t>BARRA MULTICONTACTO HORIZONTAL PARA MONTAJE EN RACK MARCA NORTH MODELO 611</t>
  </si>
  <si>
    <t>5660204010</t>
  </si>
  <si>
    <t>5150205001</t>
  </si>
  <si>
    <t>PATCH PANEL, 24 PORTS, RJ45, 19" MARCA ETE MODELO N/A</t>
  </si>
  <si>
    <t>5150205002</t>
  </si>
  <si>
    <t>5150205003</t>
  </si>
  <si>
    <t>5150205004</t>
  </si>
  <si>
    <t>5150205005</t>
  </si>
  <si>
    <t>5150205006</t>
  </si>
  <si>
    <t>5150205007</t>
  </si>
  <si>
    <t>PATCH PANEL, 48 PORTS, RJ45, 19" MARCA N/A MODELO N/A</t>
  </si>
  <si>
    <t>5150205008</t>
  </si>
  <si>
    <t>5150205009</t>
  </si>
  <si>
    <t>5150205010</t>
  </si>
  <si>
    <t>5150206001</t>
  </si>
  <si>
    <t>BANDEJA PARA FIBRA OPCTICA MARCA AMP NETCONNECT MODELO N/A</t>
  </si>
  <si>
    <t>5150207001</t>
  </si>
  <si>
    <t>RACK (CON ORGANIZADOR DE CABLES) MARCA AMP NETCONNECT MODELO N/A</t>
  </si>
  <si>
    <t>5150207002</t>
  </si>
  <si>
    <t>5150207003</t>
  </si>
  <si>
    <t>RACK (CON ORGANIZADOR DE CABLES) MARCA N/A MODELO N/A</t>
  </si>
  <si>
    <t>5150207004</t>
  </si>
  <si>
    <t>5150209001</t>
  </si>
  <si>
    <t>WIRELESS-G BROADBAND ROUTER WITH 4-PORT SWITCH MARCA LINKSYS MODELO WRT54GL</t>
  </si>
  <si>
    <t>5150209002</t>
  </si>
  <si>
    <t>5150209003</t>
  </si>
  <si>
    <t>WIRELESS N ROUTER WITH 4-PORT MARCA TP-LINK MODELO TL-WR840N</t>
  </si>
  <si>
    <t>5150209004</t>
  </si>
  <si>
    <t>5150209005</t>
  </si>
  <si>
    <t>5150209006</t>
  </si>
  <si>
    <t>5150209007</t>
  </si>
  <si>
    <t>5150209008</t>
  </si>
  <si>
    <t>ROUTER INALÁMBRICO SMART WI-FI  MARCA LINKSYS MODELO EA4500</t>
  </si>
  <si>
    <t>5150209009</t>
  </si>
  <si>
    <t>5150209010</t>
  </si>
  <si>
    <t>5150209011</t>
  </si>
  <si>
    <t>5150209012</t>
  </si>
  <si>
    <t>ROUTER VPN DE BANDA ANCHA 1 PUERTO WAN, 4 PUERTOS LAN MARCA TP-LINK MODELO TL-R600VPN</t>
  </si>
  <si>
    <t>5150209013</t>
  </si>
  <si>
    <t>5150209014</t>
  </si>
  <si>
    <t>5150209015</t>
  </si>
  <si>
    <t>ROUTER 300MBPS WIFI 4 10/100MBPS LQN PORTS, 1 10/100MBPS WAN PORT MARCA TP-LINK MODELO TL-WR840N</t>
  </si>
  <si>
    <t>5150209016</t>
  </si>
  <si>
    <t>5150209017</t>
  </si>
  <si>
    <t>5150209018</t>
  </si>
  <si>
    <t>5150209019</t>
  </si>
  <si>
    <t>5150209020</t>
  </si>
  <si>
    <t>5150209021</t>
  </si>
  <si>
    <t>5150209022</t>
  </si>
  <si>
    <t>ROUTER 6 PUERTOS MARCA CISCO MODELO WAP561</t>
  </si>
  <si>
    <t>5640211001</t>
  </si>
  <si>
    <t>A.A. MINISPLIT CON CONTROL (CONDENSADORA) MARCA YORK MODELO YSEA12FS-ADK</t>
  </si>
  <si>
    <t>5640211002</t>
  </si>
  <si>
    <t>5640211003</t>
  </si>
  <si>
    <t>5640211004</t>
  </si>
  <si>
    <t>5640211005</t>
  </si>
  <si>
    <t>UNIDAD DE A.A. MINISPLIT CON CONTROL (INCLUYE UNIDAD CONDENSADORA) MARCA YORK MODELO YSEA12FS-ADK</t>
  </si>
  <si>
    <t>5640211006</t>
  </si>
  <si>
    <t>5640211007</t>
  </si>
  <si>
    <t>A.A. MINISPLIT CON CONTROL (CONDENSADORA) MARCA YORK MODELO N/A</t>
  </si>
  <si>
    <t>5640211008</t>
  </si>
  <si>
    <t>A.A. MINISPLIT (CONDENSADORA) MARCA YORK MODELO N/A</t>
  </si>
  <si>
    <t>5640211009</t>
  </si>
  <si>
    <t>A.A. MINISPLIT (CONDENSADORA) MARCA YORK MODELO MHC12B16</t>
  </si>
  <si>
    <t>5640211010</t>
  </si>
  <si>
    <t>A.A. MINISPLIT CON CONTROL (CONDENSADORA) MARCA YORK MODELO YSEA24FS-ADK</t>
  </si>
  <si>
    <t>5640211011</t>
  </si>
  <si>
    <t>5640211012</t>
  </si>
  <si>
    <t>5640211013</t>
  </si>
  <si>
    <t>5640211014</t>
  </si>
  <si>
    <t>5640211015</t>
  </si>
  <si>
    <t>5640211016</t>
  </si>
  <si>
    <t>5640211017</t>
  </si>
  <si>
    <t>5640211018</t>
  </si>
  <si>
    <t>5640211019</t>
  </si>
  <si>
    <t>5640211020</t>
  </si>
  <si>
    <t>5640211021</t>
  </si>
  <si>
    <t>5640211022</t>
  </si>
  <si>
    <t>5640211023</t>
  </si>
  <si>
    <t>5640212001</t>
  </si>
  <si>
    <t>UNIDAD DE A.A. MULTISPLIT MARCA YORK MODELO BRCS0601BE</t>
  </si>
  <si>
    <t>5640212002</t>
  </si>
  <si>
    <t>5640212003</t>
  </si>
  <si>
    <t>UNIDAD DE A.A. MULTISPLIT MARCA MILLER MODELO N/A</t>
  </si>
  <si>
    <t>5640212004</t>
  </si>
  <si>
    <t>5640212005</t>
  </si>
  <si>
    <t>UNIDAD A.A. MULTISPLIT MARCA YORK MODELO PCC45M17</t>
  </si>
  <si>
    <t>5640213001</t>
  </si>
  <si>
    <t>UNIDAD DE A.A. PORTABLE MARCA YORK MODELO YUBFZC12BAG-AFX</t>
  </si>
  <si>
    <t>5640213002</t>
  </si>
  <si>
    <t>5640213003</t>
  </si>
  <si>
    <t>5640213004</t>
  </si>
  <si>
    <t>5640213005</t>
  </si>
  <si>
    <t>5640213006</t>
  </si>
  <si>
    <t>5640213007</t>
  </si>
  <si>
    <t>5640213008</t>
  </si>
  <si>
    <t>5640213009</t>
  </si>
  <si>
    <t>5640213010</t>
  </si>
  <si>
    <t>5640213011</t>
  </si>
  <si>
    <t>5640213012</t>
  </si>
  <si>
    <t>5640213013</t>
  </si>
  <si>
    <t>5640213014</t>
  </si>
  <si>
    <t>5150221001</t>
  </si>
  <si>
    <t>DIGITAL VIDEO RECORDER 8 CANALES (DVR) MARCA PROVISION ISR MODELO SA-8200AHD-1(MM)</t>
  </si>
  <si>
    <t>5150221002</t>
  </si>
  <si>
    <t>NETWORK VIDEO RECORDER 8 CANALES (NVR)  MARCA HIKVISION MODELO DS-7616NI-E2/8P</t>
  </si>
  <si>
    <t>5150221003</t>
  </si>
  <si>
    <t>DIGITAL VIDEO RECORDER 8 CANALES (DVR) MARCA PROVISION ISR MODELO SA-4100SHXKITJ</t>
  </si>
  <si>
    <t>5150221004</t>
  </si>
  <si>
    <t>DIGITAL VIDEO RECORDER 8 CANALES (DVR) MARCA PROVISION ISR MODELO SA-16200AHD-21</t>
  </si>
  <si>
    <t>5150222001</t>
  </si>
  <si>
    <t>CÁMARA DE VIDEO (DOME CAMERA) MARCA PROVISION ISR MODELO DI-380AHD36</t>
  </si>
  <si>
    <t>5150222002</t>
  </si>
  <si>
    <t>5150222003</t>
  </si>
  <si>
    <t>5150222004</t>
  </si>
  <si>
    <t>5150222005</t>
  </si>
  <si>
    <t>CÁMARA DE VIDEO (BULLET CAMERA) MARCA PROVISION ISR MODELO L1-480AHD36</t>
  </si>
  <si>
    <t>5150222006</t>
  </si>
  <si>
    <t>5150222007</t>
  </si>
  <si>
    <t>5150222008</t>
  </si>
  <si>
    <t>5150222009</t>
  </si>
  <si>
    <t>CÁMARA DE VIDEO (BULLET CAMERA) MARCA AXIS MODELO M1124</t>
  </si>
  <si>
    <t>5150222010</t>
  </si>
  <si>
    <t>5150222011</t>
  </si>
  <si>
    <t>5150222012</t>
  </si>
  <si>
    <t>5150222013</t>
  </si>
  <si>
    <t>5150222014</t>
  </si>
  <si>
    <t>5150222015</t>
  </si>
  <si>
    <t>5150222016</t>
  </si>
  <si>
    <t>CÁMARA DE VIDEO (DOME CAMERA) MARCA AXIS MODELO M3044-V</t>
  </si>
  <si>
    <t>5150222017</t>
  </si>
  <si>
    <t>5150222018</t>
  </si>
  <si>
    <t>5150222019</t>
  </si>
  <si>
    <t>5150222020</t>
  </si>
  <si>
    <t>5150222021</t>
  </si>
  <si>
    <t>5150222022</t>
  </si>
  <si>
    <t>CÁMARA DE VIDEO (BULLET CAMERA) MARCA PROVISION ISR MODELO I2-370DIS36(RC)</t>
  </si>
  <si>
    <t>5150222023</t>
  </si>
  <si>
    <t>5150222024</t>
  </si>
  <si>
    <t>5150222025</t>
  </si>
  <si>
    <t>5150222026</t>
  </si>
  <si>
    <t>CÁMARA DE VIDEO (DOME CAMERA) MARCA AXIS MODELO P5514-E</t>
  </si>
  <si>
    <t>5150222027</t>
  </si>
  <si>
    <t>5150222028</t>
  </si>
  <si>
    <t>CÁMARA DE VIDEO (BULLET CAMERA) MARCA PROVISION ISR MODELO i3-390AHDE36</t>
  </si>
  <si>
    <t>5150222029</t>
  </si>
  <si>
    <t>5150222030</t>
  </si>
  <si>
    <t>5150222031</t>
  </si>
  <si>
    <t>5150222032</t>
  </si>
  <si>
    <t>5150222033</t>
  </si>
  <si>
    <t>5150222034</t>
  </si>
  <si>
    <t>5150222035</t>
  </si>
  <si>
    <t>5150222036</t>
  </si>
  <si>
    <t>5150222037</t>
  </si>
  <si>
    <t>5150222038</t>
  </si>
  <si>
    <t>CÁMARA DE VIDEO (BULLET CAMERA) MARCA AXIS MODELO N/A</t>
  </si>
  <si>
    <t>5150222039</t>
  </si>
  <si>
    <t>5150222040</t>
  </si>
  <si>
    <t>5150222041</t>
  </si>
  <si>
    <t>5150222042</t>
  </si>
  <si>
    <t>5150222043</t>
  </si>
  <si>
    <t>5150222044</t>
  </si>
  <si>
    <t>5150222045</t>
  </si>
  <si>
    <t>5150222046</t>
  </si>
  <si>
    <t>5150222047</t>
  </si>
  <si>
    <t>5150222048</t>
  </si>
  <si>
    <t>CÁMARA DE VIDEO (BULLET CAMERA) MARCA AXIS MODELO P1425-LE MK II</t>
  </si>
  <si>
    <t>5150222049</t>
  </si>
  <si>
    <t>CÁMARA DE VIDEO (BULLET CAMERA) MARCA AXIS MODELO M2025-LE</t>
  </si>
  <si>
    <t>5150222050</t>
  </si>
  <si>
    <t>5150222051</t>
  </si>
  <si>
    <t>5150222052</t>
  </si>
  <si>
    <t>5150222053</t>
  </si>
  <si>
    <t>5150222054</t>
  </si>
  <si>
    <t>5150222055</t>
  </si>
  <si>
    <t>5150222056</t>
  </si>
  <si>
    <t>5150222057</t>
  </si>
  <si>
    <t>5150222058</t>
  </si>
  <si>
    <t>5190231001</t>
  </si>
  <si>
    <t>DETECTOR DE HUMO ALA-HUM MARCA STEREN MODELO N/A</t>
  </si>
  <si>
    <t>5190231002</t>
  </si>
  <si>
    <t>5190231003</t>
  </si>
  <si>
    <t>5190231004</t>
  </si>
  <si>
    <t>5190231005</t>
  </si>
  <si>
    <t>5190231006</t>
  </si>
  <si>
    <t>5190231007</t>
  </si>
  <si>
    <t>5190231008</t>
  </si>
  <si>
    <t>5190231009</t>
  </si>
  <si>
    <t>5190231010</t>
  </si>
  <si>
    <t>5190231011</t>
  </si>
  <si>
    <t>5190231012</t>
  </si>
  <si>
    <t>5190231013</t>
  </si>
  <si>
    <t>5190231014</t>
  </si>
  <si>
    <t>5190231015</t>
  </si>
  <si>
    <t>5190231016</t>
  </si>
  <si>
    <t>5190231017</t>
  </si>
  <si>
    <t>5190231018</t>
  </si>
  <si>
    <t>5190231019</t>
  </si>
  <si>
    <t>5190231020</t>
  </si>
  <si>
    <t>5190231021</t>
  </si>
  <si>
    <t>5190231022</t>
  </si>
  <si>
    <t>5190231023</t>
  </si>
  <si>
    <t>5190231024</t>
  </si>
  <si>
    <t>5190231025</t>
  </si>
  <si>
    <t>5190231026</t>
  </si>
  <si>
    <t>DETECTOR DE HUMO ALA-HUM MARCA FIRS-ALERT MODELO SA500</t>
  </si>
  <si>
    <t>5190231027</t>
  </si>
  <si>
    <t>5190231028</t>
  </si>
  <si>
    <t>5190231029</t>
  </si>
  <si>
    <t>5190231030</t>
  </si>
  <si>
    <t>5190231031</t>
  </si>
  <si>
    <t>5190231032</t>
  </si>
  <si>
    <t>5190231033</t>
  </si>
  <si>
    <t>5190231034</t>
  </si>
  <si>
    <t>5190231035</t>
  </si>
  <si>
    <t>5190231036</t>
  </si>
  <si>
    <t>5190231037</t>
  </si>
  <si>
    <t>5190231038</t>
  </si>
  <si>
    <t>5190231039</t>
  </si>
  <si>
    <t>5190231040</t>
  </si>
  <si>
    <t>5190231041</t>
  </si>
  <si>
    <t>5190231042</t>
  </si>
  <si>
    <t>5190231043</t>
  </si>
  <si>
    <t>5190231044</t>
  </si>
  <si>
    <t>5190231045</t>
  </si>
  <si>
    <t>5190231046</t>
  </si>
  <si>
    <t>5190231047</t>
  </si>
  <si>
    <t>5190231048</t>
  </si>
  <si>
    <t>5190231049</t>
  </si>
  <si>
    <t>5190231050</t>
  </si>
  <si>
    <t>5190231051</t>
  </si>
  <si>
    <t>5190231052</t>
  </si>
  <si>
    <t>5190231053</t>
  </si>
  <si>
    <t>5190231054</t>
  </si>
  <si>
    <t>5190231055</t>
  </si>
  <si>
    <t>5190231056</t>
  </si>
  <si>
    <t>5190231057</t>
  </si>
  <si>
    <t>5190231058</t>
  </si>
  <si>
    <t>5190231059</t>
  </si>
  <si>
    <t>5190231060</t>
  </si>
  <si>
    <t>5190231061</t>
  </si>
  <si>
    <t>5190231062</t>
  </si>
  <si>
    <t>5190231063</t>
  </si>
  <si>
    <t>5190231064</t>
  </si>
  <si>
    <t>5190231065</t>
  </si>
  <si>
    <t>5190231066</t>
  </si>
  <si>
    <t>5190231067</t>
  </si>
  <si>
    <t>5190231068</t>
  </si>
  <si>
    <t>5190231069</t>
  </si>
  <si>
    <t>5190231070</t>
  </si>
  <si>
    <t>5190231071</t>
  </si>
  <si>
    <t>5190231072</t>
  </si>
  <si>
    <t>5190232001</t>
  </si>
  <si>
    <t>SENSOR DE PRESENCIA / PARED MARCA LUTRON MODELO N/A</t>
  </si>
  <si>
    <t>5190232002</t>
  </si>
  <si>
    <t>5190232003</t>
  </si>
  <si>
    <t>5190232004</t>
  </si>
  <si>
    <t>5190232005</t>
  </si>
  <si>
    <t>5190232006</t>
  </si>
  <si>
    <t>5190232007</t>
  </si>
  <si>
    <t>5190232008</t>
  </si>
  <si>
    <t>5190232009</t>
  </si>
  <si>
    <t>5190232010</t>
  </si>
  <si>
    <t>5190232011</t>
  </si>
  <si>
    <t>5190232012</t>
  </si>
  <si>
    <t>5190232013</t>
  </si>
  <si>
    <t>SENSOR DE PRESENCIA / TECHO MARCA LUTRON MODELO N/A</t>
  </si>
  <si>
    <t>5190232014</t>
  </si>
  <si>
    <t>5190232015</t>
  </si>
  <si>
    <t>5190232016</t>
  </si>
  <si>
    <t>5190232017</t>
  </si>
  <si>
    <t>5190232018</t>
  </si>
  <si>
    <t>5190232019</t>
  </si>
  <si>
    <t>5190232020</t>
  </si>
  <si>
    <t>5190232021</t>
  </si>
  <si>
    <t>5190232022</t>
  </si>
  <si>
    <t>5190232023</t>
  </si>
  <si>
    <t>5190232024</t>
  </si>
  <si>
    <t>5190232025</t>
  </si>
  <si>
    <t>5190232026</t>
  </si>
  <si>
    <t>5190232027</t>
  </si>
  <si>
    <t>5190232028</t>
  </si>
  <si>
    <t>5190232029</t>
  </si>
  <si>
    <t>5190232030</t>
  </si>
  <si>
    <t>5190232031</t>
  </si>
  <si>
    <t>5190232032</t>
  </si>
  <si>
    <t>5190232033</t>
  </si>
  <si>
    <t>5190232034</t>
  </si>
  <si>
    <t>5190232035</t>
  </si>
  <si>
    <t>5190232036</t>
  </si>
  <si>
    <t>5190232037</t>
  </si>
  <si>
    <t>5190232038</t>
  </si>
  <si>
    <t>5190232039</t>
  </si>
  <si>
    <t>5190233001</t>
  </si>
  <si>
    <t>MODULO DE SENSOR QS MARCA LUTRON MODELO N/A</t>
  </si>
  <si>
    <t>5190233002</t>
  </si>
  <si>
    <t>5190233003</t>
  </si>
  <si>
    <t>5190233004</t>
  </si>
  <si>
    <t>5190233005</t>
  </si>
  <si>
    <t>5190233006</t>
  </si>
  <si>
    <t>5110241001</t>
  </si>
  <si>
    <t>ANAQUEL DE METAL COLOR GRIS MARCA N/A MODELO N/A</t>
  </si>
  <si>
    <t>5110241002</t>
  </si>
  <si>
    <t>5110241003</t>
  </si>
  <si>
    <t>5110241004</t>
  </si>
  <si>
    <t>5110241005</t>
  </si>
  <si>
    <t>5110241006</t>
  </si>
  <si>
    <t>5110241007</t>
  </si>
  <si>
    <t>5110241008</t>
  </si>
  <si>
    <t>5110241009</t>
  </si>
  <si>
    <t>5110241010</t>
  </si>
  <si>
    <t>5110241011</t>
  </si>
  <si>
    <t>5110241012</t>
  </si>
  <si>
    <t>5110241013</t>
  </si>
  <si>
    <t>5110241014</t>
  </si>
  <si>
    <t>5110241015</t>
  </si>
  <si>
    <t>5110241016</t>
  </si>
  <si>
    <t>5110241017</t>
  </si>
  <si>
    <t>5110241018</t>
  </si>
  <si>
    <t>5110241019</t>
  </si>
  <si>
    <t>5110241020</t>
  </si>
  <si>
    <t>5110241021</t>
  </si>
  <si>
    <t>ANAQUEL DE METAL COLOR NEGRO MARCA N/A MODELO N/A</t>
  </si>
  <si>
    <t>5110241022</t>
  </si>
  <si>
    <t>5110241023</t>
  </si>
  <si>
    <t>ANAQUEL DE METAL COLOR GRIS, 7 ENTREPAÑOS MARCA OFFICE PLUS MODELO N/A</t>
  </si>
  <si>
    <t>5110241024</t>
  </si>
  <si>
    <t>5110241025</t>
  </si>
  <si>
    <t>5110241026</t>
  </si>
  <si>
    <t>5110241027</t>
  </si>
  <si>
    <t>5110241028</t>
  </si>
  <si>
    <t>5150251001</t>
  </si>
  <si>
    <t>DRON CON CAMARA MARCA AWW MODELO AW-QDR-ELT</t>
  </si>
  <si>
    <t>5150251002</t>
  </si>
  <si>
    <t>DRON CON CAMARA MARCA DJI MAVIC PRO MODELO M1P</t>
  </si>
  <si>
    <t>5110261001</t>
  </si>
  <si>
    <t>CREDENZA DE MADERA COLOR CEREZO, C/LLAVE (BASE) MARCA MOBIL MODELO C2P-180</t>
  </si>
  <si>
    <t>5110261002</t>
  </si>
  <si>
    <t>CREDENZA DE MADERA COLOR CEREZO, C/LLAVE (BASE) MARCA MOBIL MODELO C1P-180</t>
  </si>
  <si>
    <t>5110261003</t>
  </si>
  <si>
    <t>5110261004</t>
  </si>
  <si>
    <t>5110261005</t>
  </si>
  <si>
    <t>5110261006</t>
  </si>
  <si>
    <t>5110261007</t>
  </si>
  <si>
    <t>5110261008</t>
  </si>
  <si>
    <t>5110261009</t>
  </si>
  <si>
    <t>5110261010</t>
  </si>
  <si>
    <t>5110261011</t>
  </si>
  <si>
    <t>CREDENZA DE MADERA COLOR CEREZO, TRES CAJONES, C/LLAVE (BASE) MARCA N/A MODELO N/A</t>
  </si>
  <si>
    <t>5110261012</t>
  </si>
  <si>
    <t>5110261013</t>
  </si>
  <si>
    <t>5110261014</t>
  </si>
  <si>
    <t>5110261015</t>
  </si>
  <si>
    <t>5110261016</t>
  </si>
  <si>
    <t>5110261017</t>
  </si>
  <si>
    <t>5110261018</t>
  </si>
  <si>
    <t>5110261019</t>
  </si>
  <si>
    <t>5110261020</t>
  </si>
  <si>
    <t>5110261021</t>
  </si>
  <si>
    <t>5110261022</t>
  </si>
  <si>
    <t>5110261023</t>
  </si>
  <si>
    <t>5110261024</t>
  </si>
  <si>
    <t>5110261025</t>
  </si>
  <si>
    <t>5110261026</t>
  </si>
  <si>
    <t>CREDENZA DE MADERA, CINCO CAJONES MARCA P.M. STEELE MODELO N/A</t>
  </si>
  <si>
    <t>5110262001</t>
  </si>
  <si>
    <t>CREDENZA DE MADERA COLOR CEREZO, (SOBREPONER) MARCA MOBIL MODELO CDS-180</t>
  </si>
  <si>
    <t>5110262002</t>
  </si>
  <si>
    <t>5110262003</t>
  </si>
  <si>
    <t>5110262004</t>
  </si>
  <si>
    <t>5110262005</t>
  </si>
  <si>
    <t>5110262006</t>
  </si>
  <si>
    <t>5110262007</t>
  </si>
  <si>
    <t>5110262008</t>
  </si>
  <si>
    <t>5110262009</t>
  </si>
  <si>
    <t>5110262010</t>
  </si>
  <si>
    <t>5110262011</t>
  </si>
  <si>
    <t>CREDENZA DE MADERA COLOR CEREZO, CUATRO PUERTAS, (SOBREPONER) MARCA N/A MODELO N/A</t>
  </si>
  <si>
    <t>5110262012</t>
  </si>
  <si>
    <t>CREDENZA DE MADERA COLOR CEREZO, TIPO LIBRERO, (SOBREPONER) MARCA N/A MODELO N/A</t>
  </si>
  <si>
    <t>5110262013</t>
  </si>
  <si>
    <t>5110262014</t>
  </si>
  <si>
    <t>5110262015</t>
  </si>
  <si>
    <t>5110262016</t>
  </si>
  <si>
    <t>5110262017</t>
  </si>
  <si>
    <t>5110262018</t>
  </si>
  <si>
    <t>5110262019</t>
  </si>
  <si>
    <t>5110262020</t>
  </si>
  <si>
    <t>5110262021</t>
  </si>
  <si>
    <t>5110262022</t>
  </si>
  <si>
    <t>5110262023</t>
  </si>
  <si>
    <t>5110262024</t>
  </si>
  <si>
    <t>5110262025</t>
  </si>
  <si>
    <t>5110263001</t>
  </si>
  <si>
    <t>REPISA DE MADERA COLOR CEREZO CON ENTREPAÑO, 210x0.40x0.45 MARCA NORIEGA MODELO N/A</t>
  </si>
  <si>
    <t>5110264001</t>
  </si>
  <si>
    <t>COCINETA DE MADERA FABRICADA EN MELAMINA COLOR CEREZO, 1.50x60 MARCA NORIEGA MODELO N/A</t>
  </si>
  <si>
    <t>5110264002</t>
  </si>
  <si>
    <t>5110265001</t>
  </si>
  <si>
    <t>RECAMARA MILAN COLOR TABACO CON BASE Y COLCHON MARCA N/A MODELO N/A</t>
  </si>
  <si>
    <t>5690271001</t>
  </si>
  <si>
    <t>PARARRAYO TIPO DIPOLO CORONA MARCA N/A MODELO N/A</t>
  </si>
  <si>
    <t>5690271002</t>
  </si>
  <si>
    <t>5690271003</t>
  </si>
  <si>
    <t>5690271004</t>
  </si>
  <si>
    <t>5690271005</t>
  </si>
  <si>
    <t>SISTEMA DE PORTECCION AMBIENTAL MARCA TOTAL GROUND MODELO KDA05</t>
  </si>
  <si>
    <t>5110281001</t>
  </si>
  <si>
    <t>BANCAS METALICAS PARA EXTERIOR COLOR VERDE MARCA MOBIL MODELO BMPE</t>
  </si>
  <si>
    <t>5110281002</t>
  </si>
  <si>
    <t>5110281003</t>
  </si>
  <si>
    <t>5110281004</t>
  </si>
  <si>
    <t>5110282001</t>
  </si>
  <si>
    <t>BANCAS DE ACERO INOXIDABLE SIN RESPALDO MARCA N/A MODELO N/A</t>
  </si>
  <si>
    <t>5110282002</t>
  </si>
  <si>
    <t>5110282003</t>
  </si>
  <si>
    <t>5110282004</t>
  </si>
  <si>
    <t>5110282005</t>
  </si>
  <si>
    <t>5110282006</t>
  </si>
  <si>
    <t>2480291001</t>
  </si>
  <si>
    <t>MACETA DE ACERO INOXIDABLE MARCA N/A MODELO N/A</t>
  </si>
  <si>
    <t>2480291002</t>
  </si>
  <si>
    <t>2480291003</t>
  </si>
  <si>
    <t>2480291004</t>
  </si>
  <si>
    <t>2480291005</t>
  </si>
  <si>
    <t>2480291006</t>
  </si>
  <si>
    <t>2480291007</t>
  </si>
  <si>
    <t>2480291008</t>
  </si>
  <si>
    <t>2480291009</t>
  </si>
  <si>
    <t>2480291010</t>
  </si>
  <si>
    <t>2480291011</t>
  </si>
  <si>
    <t>2480291012</t>
  </si>
  <si>
    <t>2480291013</t>
  </si>
  <si>
    <t>2480291014</t>
  </si>
  <si>
    <t>2480291015</t>
  </si>
  <si>
    <t>2480291016</t>
  </si>
  <si>
    <t>2480291017</t>
  </si>
  <si>
    <t>5110301001</t>
  </si>
  <si>
    <t>BUTACA LUMIERE TELA COLOR ROJO CON PALETA ABATIBLE MARCA N/A MODELO N/A</t>
  </si>
  <si>
    <t>5110301002</t>
  </si>
  <si>
    <t>5110301003</t>
  </si>
  <si>
    <t>5110301004</t>
  </si>
  <si>
    <t>5110301005</t>
  </si>
  <si>
    <t>5110301006</t>
  </si>
  <si>
    <t>5110301007</t>
  </si>
  <si>
    <t>5110301008</t>
  </si>
  <si>
    <t>5110301009</t>
  </si>
  <si>
    <t>5110301010</t>
  </si>
  <si>
    <t>5110301011</t>
  </si>
  <si>
    <t>5110301012</t>
  </si>
  <si>
    <t>5110301013</t>
  </si>
  <si>
    <t>5110301014</t>
  </si>
  <si>
    <t>5110301015</t>
  </si>
  <si>
    <t>5110301016</t>
  </si>
  <si>
    <t>5110301017</t>
  </si>
  <si>
    <t>5110301018</t>
  </si>
  <si>
    <t>5110301019</t>
  </si>
  <si>
    <t>5110301020</t>
  </si>
  <si>
    <t>5110301021</t>
  </si>
  <si>
    <t>5110301022</t>
  </si>
  <si>
    <t>5110301023</t>
  </si>
  <si>
    <t>5110301024</t>
  </si>
  <si>
    <t>5110301025</t>
  </si>
  <si>
    <t>5110301026</t>
  </si>
  <si>
    <t>5110301027</t>
  </si>
  <si>
    <t>5110301028</t>
  </si>
  <si>
    <t>5110301029</t>
  </si>
  <si>
    <t>5110301030</t>
  </si>
  <si>
    <t>5110301031</t>
  </si>
  <si>
    <t>5110301032</t>
  </si>
  <si>
    <t>5110301033</t>
  </si>
  <si>
    <t>5110301034</t>
  </si>
  <si>
    <t>5110301035</t>
  </si>
  <si>
    <t>5110301036</t>
  </si>
  <si>
    <t>5110301037</t>
  </si>
  <si>
    <t>5110301038</t>
  </si>
  <si>
    <t>5110301039</t>
  </si>
  <si>
    <t>5110301040</t>
  </si>
  <si>
    <t>5110301041</t>
  </si>
  <si>
    <t>5110301042</t>
  </si>
  <si>
    <t>5110301043</t>
  </si>
  <si>
    <t>5110301044</t>
  </si>
  <si>
    <t>5110301045</t>
  </si>
  <si>
    <t>5110301046</t>
  </si>
  <si>
    <t>5110301047</t>
  </si>
  <si>
    <t>5110301048</t>
  </si>
  <si>
    <t>5110301049</t>
  </si>
  <si>
    <t>5110301050</t>
  </si>
  <si>
    <t>5110301051</t>
  </si>
  <si>
    <t>5110301052</t>
  </si>
  <si>
    <t>5110301053</t>
  </si>
  <si>
    <t>5110301054</t>
  </si>
  <si>
    <t>5110301055</t>
  </si>
  <si>
    <t>5110301056</t>
  </si>
  <si>
    <t>5110301057</t>
  </si>
  <si>
    <t>5110301058</t>
  </si>
  <si>
    <t>5110301059</t>
  </si>
  <si>
    <t>5110301060</t>
  </si>
  <si>
    <t>5110301061</t>
  </si>
  <si>
    <t>5110301062</t>
  </si>
  <si>
    <t>5110301063</t>
  </si>
  <si>
    <t>5110301064</t>
  </si>
  <si>
    <t>5110301065</t>
  </si>
  <si>
    <t>5110301066</t>
  </si>
  <si>
    <t>5110301067</t>
  </si>
  <si>
    <t>5110301068</t>
  </si>
  <si>
    <t>5110301069</t>
  </si>
  <si>
    <t>5110301070</t>
  </si>
  <si>
    <t>5110301071</t>
  </si>
  <si>
    <t>5110301072</t>
  </si>
  <si>
    <t>5110301073</t>
  </si>
  <si>
    <t>5110301074</t>
  </si>
  <si>
    <t>5110301075</t>
  </si>
  <si>
    <t>5670311001</t>
  </si>
  <si>
    <t>CENTRO MECANIZADO VERTICAL CNC MARCA ROMI MODELO D600</t>
  </si>
  <si>
    <t>5670311002</t>
  </si>
  <si>
    <t>TORNO DE BANCO MARCA ARIES MODELO CO636A</t>
  </si>
  <si>
    <t>5670312001</t>
  </si>
  <si>
    <t>MÁQUINA SOLDADORA MULTIPROCESOS CON CASETA MODULAR MARCA LINCOLN ELECTRIC MODELO POWER MIG 210 MP TIG</t>
  </si>
  <si>
    <t>5670312002</t>
  </si>
  <si>
    <t>5670313001</t>
  </si>
  <si>
    <t>MÁQUINA 3 EN 1, DOBLADORA, ROALDORA Y CORTADORA. CON BASE MARCA KNUTH MODELO 128 112</t>
  </si>
  <si>
    <t>5670313002</t>
  </si>
  <si>
    <t>ESMERIL MARCA BENCH GINDER MODELO DSB200D</t>
  </si>
  <si>
    <t>5670314001</t>
  </si>
  <si>
    <t>TALADRO DE COLUMNA MARCA KNUTH MODELO KSS 25V</t>
  </si>
  <si>
    <t>5670314002</t>
  </si>
  <si>
    <t>5670315001</t>
  </si>
  <si>
    <t>FUNDIDORA MARCA GOLDSMITH MODELO SY0001</t>
  </si>
  <si>
    <t>5670319001</t>
  </si>
  <si>
    <t>MODULOS DE SIMULACION MARCA EMCO MODELO X9X060</t>
  </si>
  <si>
    <t>5670319002</t>
  </si>
  <si>
    <t>MODULOS DE SIMULACION MARCA EMCO MODELO X9X061</t>
  </si>
  <si>
    <t>5670319003</t>
  </si>
  <si>
    <t>MODULOS DE SIMULACION MARCA EMCO MODELO X9X062</t>
  </si>
  <si>
    <t>5670319004</t>
  </si>
  <si>
    <t>MODULOS DE SIMULACION MARCA EMCO MODELO X9X063</t>
  </si>
  <si>
    <t>5150321001</t>
  </si>
  <si>
    <t>ADAPTADOR WIRELESS PARA PROYECTOR MARCA EPSON MODELO WN7512BEP</t>
  </si>
  <si>
    <t>5150321002</t>
  </si>
  <si>
    <t>5150321003</t>
  </si>
  <si>
    <t>5150321004</t>
  </si>
  <si>
    <t>5150321005</t>
  </si>
  <si>
    <t>5150321006</t>
  </si>
  <si>
    <t>5150321007</t>
  </si>
  <si>
    <t>5150321008</t>
  </si>
  <si>
    <t>5150321009</t>
  </si>
  <si>
    <t>5150321010</t>
  </si>
  <si>
    <t>5150321011</t>
  </si>
  <si>
    <t>5150321012</t>
  </si>
  <si>
    <t>5150321013</t>
  </si>
  <si>
    <t>5150321014</t>
  </si>
  <si>
    <t>5150321015</t>
  </si>
  <si>
    <t>5150321016</t>
  </si>
  <si>
    <t>5150321017</t>
  </si>
  <si>
    <t>5150321018</t>
  </si>
  <si>
    <t>5411000001</t>
  </si>
  <si>
    <t>NISSAN URVAN</t>
  </si>
  <si>
    <t>5411000002</t>
  </si>
  <si>
    <t>NISSAN VAGONETA</t>
  </si>
  <si>
    <t>5411000003</t>
  </si>
  <si>
    <t>NISSAN VERSA</t>
  </si>
  <si>
    <t>5411000004</t>
  </si>
  <si>
    <t>NISSAN NV350 URVAN</t>
  </si>
  <si>
    <t>5411000005</t>
  </si>
  <si>
    <t>NISSAN MARCH</t>
  </si>
  <si>
    <t>5411000006</t>
  </si>
  <si>
    <t>NISSAN NP 300</t>
  </si>
  <si>
    <t>L.A.F. FERNANDO VALDEZ SANTACRUZ</t>
  </si>
  <si>
    <t>TERRENO CUENTA 300-08285</t>
  </si>
  <si>
    <t>TERRENO CUENTA 300-08286</t>
  </si>
  <si>
    <t>TERRENO CUENTA 300-11257</t>
  </si>
  <si>
    <t>FAM 2014</t>
  </si>
  <si>
    <t>0268021078</t>
  </si>
  <si>
    <t>FAM 2016</t>
  </si>
  <si>
    <t>0461459098</t>
  </si>
  <si>
    <t>FAM 2013</t>
  </si>
  <si>
    <t>0327092304</t>
  </si>
  <si>
    <t>FAM 2017</t>
  </si>
  <si>
    <t>0358217660</t>
  </si>
  <si>
    <t xml:space="preserve">BANORTE </t>
  </si>
  <si>
    <t>PRODEP</t>
  </si>
  <si>
    <t>BANCOMER</t>
  </si>
  <si>
    <t>0110995681</t>
  </si>
  <si>
    <t>DIRECTOR DE ADMINISTRACIÓN Y FINANZAS</t>
  </si>
  <si>
    <t>C.P. CECILIA PEDROZA SORIA</t>
  </si>
  <si>
    <t>COORDINADORA DE CONTABILIDAD Y FINANZAS</t>
  </si>
  <si>
    <t xml:space="preserve">C.P. CECILIA PEDROZA SORIA </t>
  </si>
  <si>
    <t>COORDINADORA DE ADMINISTRACIÓN Y FINANZAS</t>
  </si>
  <si>
    <t>COODINADORA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</si>
</sst>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0.000000"/>
  </numFmts>
  <fonts count="5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i/>
      <sz val="9"/>
      <color theme="1"/>
      <name val="Arial"/>
      <family val="2"/>
    </font>
    <font>
      <sz val="10"/>
      <color indexed="8"/>
      <name val="Arial"/>
      <family val="2"/>
    </font>
    <font>
      <b/>
      <sz val="7"/>
      <color indexed="8"/>
      <name val="Arial"/>
      <family val="2"/>
    </font>
    <font>
      <sz val="6"/>
      <color indexed="8"/>
      <name val="Arial"/>
      <family val="2"/>
    </font>
    <font>
      <b/>
      <sz val="6"/>
      <color indexed="8"/>
      <name val="Arial"/>
      <family val="2"/>
    </font>
    <font>
      <sz val="6.5"/>
      <color indexed="8"/>
      <name val="Arial"/>
      <family val="2"/>
    </font>
    <font>
      <sz val="8"/>
      <color rgb="FFFF0000"/>
      <name val="Arial"/>
      <family val="2"/>
    </font>
    <font>
      <b/>
      <sz val="6"/>
      <color rgb="FFFF0000"/>
      <name val="Arial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3" fillId="0" borderId="0" applyFont="0" applyFill="0" applyBorder="0" applyAlignment="0" applyProtection="0"/>
    <xf numFmtId="0" fontId="42" fillId="0" borderId="0">
      <alignment vertical="top"/>
    </xf>
    <xf numFmtId="9" fontId="42" fillId="0" borderId="0" applyFont="0" applyFill="0" applyBorder="0" applyAlignment="0" applyProtection="0">
      <alignment vertical="top"/>
    </xf>
  </cellStyleXfs>
  <cellXfs count="880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8" fillId="4" borderId="0" xfId="0" applyFont="1" applyFill="1"/>
    <xf numFmtId="0" fontId="8" fillId="0" borderId="0" xfId="0" applyFont="1"/>
    <xf numFmtId="0" fontId="9" fillId="4" borderId="0" xfId="4" applyFont="1" applyFill="1"/>
    <xf numFmtId="0" fontId="9" fillId="4" borderId="0" xfId="4" applyFont="1" applyFill="1" applyAlignment="1">
      <alignment horizontal="center"/>
    </xf>
    <xf numFmtId="0" fontId="9" fillId="4" borderId="0" xfId="4" applyFont="1" applyFill="1" applyAlignment="1"/>
    <xf numFmtId="0" fontId="8" fillId="4" borderId="0" xfId="4" applyFont="1" applyFill="1"/>
    <xf numFmtId="0" fontId="11" fillId="4" borderId="11" xfId="4" applyFont="1" applyFill="1" applyBorder="1"/>
    <xf numFmtId="0" fontId="11" fillId="4" borderId="7" xfId="4" applyFont="1" applyFill="1" applyBorder="1"/>
    <xf numFmtId="0" fontId="11" fillId="4" borderId="8" xfId="4" applyFont="1" applyFill="1" applyBorder="1"/>
    <xf numFmtId="0" fontId="11" fillId="4" borderId="8" xfId="4" applyFont="1" applyFill="1" applyBorder="1" applyAlignment="1">
      <alignment horizontal="center"/>
    </xf>
    <xf numFmtId="0" fontId="11" fillId="4" borderId="17" xfId="4" applyFont="1" applyFill="1" applyBorder="1" applyAlignment="1">
      <alignment horizontal="center"/>
    </xf>
    <xf numFmtId="0" fontId="11" fillId="4" borderId="1" xfId="4" applyFont="1" applyFill="1" applyBorder="1" applyAlignment="1">
      <alignment horizontal="center" vertical="center"/>
    </xf>
    <xf numFmtId="0" fontId="14" fillId="4" borderId="0" xfId="4" applyFont="1" applyFill="1"/>
    <xf numFmtId="0" fontId="11" fillId="4" borderId="3" xfId="4" applyFont="1" applyFill="1" applyBorder="1" applyAlignment="1">
      <alignment horizontal="center" vertical="center"/>
    </xf>
    <xf numFmtId="0" fontId="11" fillId="4" borderId="4" xfId="4" applyFont="1" applyFill="1" applyBorder="1" applyAlignment="1">
      <alignment horizontal="center" vertical="center"/>
    </xf>
    <xf numFmtId="0" fontId="11" fillId="4" borderId="5" xfId="4" applyFont="1" applyFill="1" applyBorder="1" applyAlignment="1">
      <alignment wrapText="1"/>
    </xf>
    <xf numFmtId="0" fontId="14" fillId="4" borderId="9" xfId="4" applyFont="1" applyFill="1" applyBorder="1" applyAlignment="1">
      <alignment horizontal="centerContinuous"/>
    </xf>
    <xf numFmtId="0" fontId="14" fillId="4" borderId="6" xfId="4" applyFont="1" applyFill="1" applyBorder="1" applyAlignment="1">
      <alignment horizontal="centerContinuous"/>
    </xf>
    <xf numFmtId="0" fontId="14" fillId="4" borderId="10" xfId="4" applyFont="1" applyFill="1" applyBorder="1" applyAlignment="1">
      <alignment horizontal="left" wrapText="1"/>
    </xf>
    <xf numFmtId="0" fontId="14" fillId="4" borderId="1" xfId="4" applyFont="1" applyFill="1" applyBorder="1" applyAlignment="1">
      <alignment horizontal="left"/>
    </xf>
    <xf numFmtId="0" fontId="14" fillId="4" borderId="0" xfId="4" applyFont="1" applyFill="1" applyBorder="1" applyAlignment="1">
      <alignment horizontal="left"/>
    </xf>
    <xf numFmtId="0" fontId="12" fillId="4" borderId="2" xfId="0" applyFont="1" applyFill="1" applyBorder="1" applyAlignment="1">
      <alignment vertical="center" wrapText="1"/>
    </xf>
    <xf numFmtId="0" fontId="14" fillId="4" borderId="1" xfId="4" applyFont="1" applyFill="1" applyBorder="1" applyAlignment="1">
      <alignment horizontal="center" vertical="center"/>
    </xf>
    <xf numFmtId="0" fontId="9" fillId="4" borderId="0" xfId="0" applyFont="1" applyFill="1"/>
    <xf numFmtId="0" fontId="9" fillId="0" borderId="0" xfId="0" applyFont="1"/>
    <xf numFmtId="0" fontId="11" fillId="4" borderId="0" xfId="4" applyFont="1" applyFill="1" applyBorder="1" applyAlignment="1">
      <alignment horizontal="center" vertical="center"/>
    </xf>
    <xf numFmtId="0" fontId="14" fillId="4" borderId="10" xfId="4" applyFont="1" applyFill="1" applyBorder="1" applyAlignment="1">
      <alignment horizontal="left" wrapText="1" indent="1"/>
    </xf>
    <xf numFmtId="0" fontId="8" fillId="4" borderId="2" xfId="0" applyFont="1" applyFill="1" applyBorder="1"/>
    <xf numFmtId="0" fontId="8" fillId="4" borderId="0" xfId="0" applyFont="1" applyFill="1" applyBorder="1"/>
    <xf numFmtId="0" fontId="9" fillId="4" borderId="0" xfId="0" applyFont="1" applyFill="1" applyBorder="1"/>
    <xf numFmtId="0" fontId="9" fillId="4" borderId="2" xfId="0" applyFont="1" applyFill="1" applyBorder="1"/>
    <xf numFmtId="0" fontId="0" fillId="4" borderId="0" xfId="0" applyFill="1"/>
    <xf numFmtId="0" fontId="8" fillId="4" borderId="1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15" fillId="4" borderId="0" xfId="0" applyFont="1" applyFill="1"/>
    <xf numFmtId="0" fontId="9" fillId="4" borderId="3" xfId="0" applyFont="1" applyFill="1" applyBorder="1" applyAlignment="1">
      <alignment horizontal="justify" vertical="top" wrapText="1"/>
    </xf>
    <xf numFmtId="0" fontId="9" fillId="4" borderId="5" xfId="0" applyFont="1" applyFill="1" applyBorder="1" applyAlignment="1">
      <alignment horizontal="justify" vertical="top" wrapText="1"/>
    </xf>
    <xf numFmtId="0" fontId="15" fillId="0" borderId="0" xfId="0" applyFont="1"/>
    <xf numFmtId="0" fontId="8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justify" vertical="center" wrapText="1"/>
    </xf>
    <xf numFmtId="0" fontId="8" fillId="4" borderId="17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justify" vertical="center" wrapText="1"/>
    </xf>
    <xf numFmtId="0" fontId="9" fillId="4" borderId="19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9" fillId="4" borderId="10" xfId="0" applyFont="1" applyFill="1" applyBorder="1" applyAlignment="1">
      <alignment horizontal="justify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horizontal="justify" vertical="top"/>
    </xf>
    <xf numFmtId="0" fontId="15" fillId="4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8" fillId="4" borderId="3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vertical="top"/>
    </xf>
    <xf numFmtId="0" fontId="9" fillId="4" borderId="3" xfId="0" applyFont="1" applyFill="1" applyBorder="1" applyAlignment="1">
      <alignment horizontal="left" vertical="top"/>
    </xf>
    <xf numFmtId="0" fontId="9" fillId="4" borderId="5" xfId="0" applyFont="1" applyFill="1" applyBorder="1" applyAlignment="1">
      <alignment vertical="top"/>
    </xf>
    <xf numFmtId="0" fontId="8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8" fillId="4" borderId="3" xfId="0" applyFont="1" applyFill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justify"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23" fillId="4" borderId="0" xfId="0" applyFont="1" applyFill="1"/>
    <xf numFmtId="0" fontId="23" fillId="0" borderId="0" xfId="0" applyFont="1"/>
    <xf numFmtId="0" fontId="25" fillId="0" borderId="0" xfId="0" applyFont="1"/>
    <xf numFmtId="0" fontId="25" fillId="4" borderId="0" xfId="0" applyFont="1" applyFill="1"/>
    <xf numFmtId="0" fontId="21" fillId="4" borderId="16" xfId="0" applyFont="1" applyFill="1" applyBorder="1"/>
    <xf numFmtId="0" fontId="9" fillId="4" borderId="2" xfId="0" applyFont="1" applyFill="1" applyBorder="1" applyAlignment="1">
      <alignment horizontal="right" vertical="center" wrapText="1"/>
    </xf>
    <xf numFmtId="0" fontId="25" fillId="4" borderId="0" xfId="0" applyFont="1" applyFill="1" applyProtection="1"/>
    <xf numFmtId="0" fontId="5" fillId="4" borderId="0" xfId="0" applyNumberFormat="1" applyFont="1" applyFill="1" applyBorder="1" applyAlignment="1" applyProtection="1">
      <protection locked="0"/>
    </xf>
    <xf numFmtId="0" fontId="25" fillId="4" borderId="0" xfId="0" applyFont="1" applyFill="1" applyProtection="1">
      <protection locked="0"/>
    </xf>
    <xf numFmtId="0" fontId="25" fillId="4" borderId="0" xfId="0" applyFont="1" applyFill="1" applyBorder="1" applyProtection="1">
      <protection locked="0"/>
    </xf>
    <xf numFmtId="0" fontId="25" fillId="4" borderId="0" xfId="0" applyFont="1" applyFill="1" applyBorder="1" applyProtection="1"/>
    <xf numFmtId="0" fontId="25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25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25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30" fillId="4" borderId="3" xfId="0" applyFont="1" applyFill="1" applyBorder="1" applyAlignment="1" applyProtection="1">
      <alignment vertical="top"/>
      <protection locked="0"/>
    </xf>
    <xf numFmtId="0" fontId="30" fillId="4" borderId="4" xfId="0" applyFont="1" applyFill="1" applyBorder="1" applyAlignment="1" applyProtection="1">
      <alignment vertical="top"/>
      <protection locked="0"/>
    </xf>
    <xf numFmtId="0" fontId="30" fillId="4" borderId="19" xfId="0" applyFont="1" applyFill="1" applyBorder="1" applyAlignment="1" applyProtection="1">
      <alignment horizontal="left" vertical="top"/>
      <protection locked="0"/>
    </xf>
    <xf numFmtId="3" fontId="30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25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5" fillId="4" borderId="0" xfId="0" applyFont="1" applyFill="1" applyAlignment="1">
      <alignment vertical="top"/>
    </xf>
    <xf numFmtId="0" fontId="25" fillId="4" borderId="0" xfId="0" applyFont="1" applyFill="1" applyBorder="1"/>
    <xf numFmtId="0" fontId="25" fillId="4" borderId="0" xfId="0" applyFont="1" applyFill="1" applyBorder="1" applyAlignment="1">
      <alignment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7" fillId="4" borderId="0" xfId="0" applyFont="1" applyFill="1" applyAlignment="1">
      <alignment vertical="top"/>
    </xf>
    <xf numFmtId="0" fontId="27" fillId="4" borderId="0" xfId="0" applyFont="1" applyFill="1" applyBorder="1"/>
    <xf numFmtId="0" fontId="25" fillId="4" borderId="2" xfId="0" applyFont="1" applyFill="1" applyBorder="1"/>
    <xf numFmtId="0" fontId="25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3" fontId="5" fillId="4" borderId="0" xfId="2" applyNumberFormat="1" applyFont="1" applyFill="1" applyBorder="1" applyAlignment="1">
      <alignment vertical="top"/>
    </xf>
    <xf numFmtId="0" fontId="26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3" fontId="2" fillId="4" borderId="0" xfId="2" applyNumberFormat="1" applyFont="1" applyFill="1" applyBorder="1" applyAlignment="1">
      <alignment vertical="top"/>
    </xf>
    <xf numFmtId="0" fontId="25" fillId="4" borderId="0" xfId="0" applyFont="1" applyFill="1" applyBorder="1" applyAlignment="1">
      <alignment vertical="top" wrapText="1"/>
    </xf>
    <xf numFmtId="3" fontId="33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25" fillId="4" borderId="3" xfId="0" applyFont="1" applyFill="1" applyBorder="1" applyAlignment="1">
      <alignment vertical="top"/>
    </xf>
    <xf numFmtId="0" fontId="25" fillId="4" borderId="4" xfId="0" applyFont="1" applyFill="1" applyBorder="1" applyAlignment="1">
      <alignment vertical="top"/>
    </xf>
    <xf numFmtId="0" fontId="25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25" fillId="4" borderId="4" xfId="0" applyFont="1" applyFill="1" applyBorder="1"/>
    <xf numFmtId="43" fontId="5" fillId="4" borderId="4" xfId="2" applyFont="1" applyFill="1" applyBorder="1"/>
    <xf numFmtId="0" fontId="2" fillId="4" borderId="0" xfId="0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25" fillId="4" borderId="0" xfId="0" applyFont="1" applyFill="1" applyBorder="1" applyAlignment="1">
      <alignment wrapText="1"/>
    </xf>
    <xf numFmtId="0" fontId="25" fillId="4" borderId="0" xfId="0" applyFont="1" applyFill="1" applyBorder="1" applyAlignment="1"/>
    <xf numFmtId="0" fontId="2" fillId="4" borderId="0" xfId="3" applyFont="1" applyFill="1" applyBorder="1" applyAlignment="1"/>
    <xf numFmtId="0" fontId="26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25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26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25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35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35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5" fillId="4" borderId="0" xfId="0" applyNumberFormat="1" applyFont="1" applyFill="1" applyBorder="1" applyAlignment="1" applyProtection="1">
      <alignment horizontal="left"/>
    </xf>
    <xf numFmtId="0" fontId="24" fillId="4" borderId="0" xfId="0" applyFont="1" applyFill="1" applyBorder="1"/>
    <xf numFmtId="3" fontId="26" fillId="4" borderId="0" xfId="0" applyNumberFormat="1" applyFont="1" applyFill="1" applyBorder="1" applyAlignment="1">
      <alignment vertical="top"/>
    </xf>
    <xf numFmtId="0" fontId="26" fillId="4" borderId="2" xfId="0" applyFont="1" applyFill="1" applyBorder="1" applyAlignment="1">
      <alignment vertical="top"/>
    </xf>
    <xf numFmtId="0" fontId="26" fillId="4" borderId="0" xfId="0" applyFont="1" applyFill="1" applyBorder="1" applyAlignment="1">
      <alignment vertical="top"/>
    </xf>
    <xf numFmtId="0" fontId="36" fillId="4" borderId="1" xfId="0" applyFont="1" applyFill="1" applyBorder="1" applyAlignment="1">
      <alignment vertical="top"/>
    </xf>
    <xf numFmtId="3" fontId="26" fillId="4" borderId="0" xfId="2" applyNumberFormat="1" applyFont="1" applyFill="1" applyBorder="1" applyAlignment="1">
      <alignment vertical="top"/>
    </xf>
    <xf numFmtId="0" fontId="36" fillId="4" borderId="2" xfId="0" applyFont="1" applyFill="1" applyBorder="1" applyAlignment="1">
      <alignment vertical="top"/>
    </xf>
    <xf numFmtId="0" fontId="37" fillId="4" borderId="0" xfId="0" applyFont="1" applyFill="1"/>
    <xf numFmtId="3" fontId="25" fillId="4" borderId="0" xfId="0" applyNumberFormat="1" applyFont="1" applyFill="1" applyBorder="1" applyAlignment="1">
      <alignment vertical="top"/>
    </xf>
    <xf numFmtId="0" fontId="25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25" fillId="4" borderId="0" xfId="0" applyFont="1" applyFill="1" applyBorder="1" applyAlignment="1">
      <alignment horizontal="left" vertical="top"/>
    </xf>
    <xf numFmtId="3" fontId="25" fillId="4" borderId="0" xfId="2" applyNumberFormat="1" applyFont="1" applyFill="1" applyBorder="1" applyAlignment="1">
      <alignment vertical="top"/>
    </xf>
    <xf numFmtId="0" fontId="25" fillId="4" borderId="0" xfId="0" applyFont="1" applyFill="1" applyAlignment="1"/>
    <xf numFmtId="0" fontId="25" fillId="4" borderId="0" xfId="0" applyFont="1" applyFill="1" applyAlignment="1">
      <alignment horizontal="left"/>
    </xf>
    <xf numFmtId="0" fontId="25" fillId="4" borderId="0" xfId="0" applyFont="1" applyFill="1" applyAlignment="1">
      <alignment vertical="center"/>
    </xf>
    <xf numFmtId="0" fontId="25" fillId="4" borderId="0" xfId="0" applyFont="1" applyFill="1" applyAlignment="1">
      <alignment horizontal="center"/>
    </xf>
    <xf numFmtId="0" fontId="25" fillId="4" borderId="0" xfId="0" applyFont="1" applyFill="1" applyBorder="1" applyAlignment="1" applyProtection="1"/>
    <xf numFmtId="0" fontId="25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26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26" fillId="4" borderId="2" xfId="0" applyFont="1" applyFill="1" applyBorder="1" applyAlignment="1" applyProtection="1">
      <alignment vertical="top"/>
    </xf>
    <xf numFmtId="0" fontId="25" fillId="4" borderId="1" xfId="0" applyFont="1" applyFill="1" applyBorder="1" applyAlignment="1" applyProtection="1"/>
    <xf numFmtId="0" fontId="35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25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36" fillId="4" borderId="1" xfId="0" applyFont="1" applyFill="1" applyBorder="1" applyAlignment="1" applyProtection="1"/>
    <xf numFmtId="0" fontId="31" fillId="4" borderId="0" xfId="0" applyFont="1" applyFill="1" applyBorder="1" applyAlignment="1" applyProtection="1">
      <alignment vertical="top"/>
    </xf>
    <xf numFmtId="3" fontId="31" fillId="4" borderId="0" xfId="0" applyNumberFormat="1" applyFont="1" applyFill="1" applyBorder="1" applyAlignment="1" applyProtection="1">
      <alignment horizontal="center" vertical="top"/>
      <protection locked="0"/>
    </xf>
    <xf numFmtId="3" fontId="31" fillId="4" borderId="0" xfId="0" applyNumberFormat="1" applyFont="1" applyFill="1" applyBorder="1" applyAlignment="1" applyProtection="1">
      <alignment horizontal="right" vertical="top"/>
    </xf>
    <xf numFmtId="0" fontId="36" fillId="4" borderId="2" xfId="0" applyFont="1" applyFill="1" applyBorder="1" applyAlignment="1" applyProtection="1">
      <alignment vertical="top"/>
    </xf>
    <xf numFmtId="0" fontId="25" fillId="4" borderId="0" xfId="0" applyFont="1" applyFill="1" applyBorder="1" applyAlignment="1" applyProtection="1">
      <alignment horizontal="center" vertical="top"/>
      <protection locked="0"/>
    </xf>
    <xf numFmtId="3" fontId="31" fillId="4" borderId="0" xfId="0" applyNumberFormat="1" applyFont="1" applyFill="1" applyBorder="1" applyAlignment="1" applyProtection="1">
      <alignment horizontal="center" vertical="top"/>
    </xf>
    <xf numFmtId="0" fontId="36" fillId="4" borderId="3" xfId="0" applyFont="1" applyFill="1" applyBorder="1" applyAlignment="1" applyProtection="1"/>
    <xf numFmtId="0" fontId="31" fillId="4" borderId="4" xfId="0" applyFont="1" applyFill="1" applyBorder="1" applyAlignment="1" applyProtection="1">
      <alignment vertical="top"/>
    </xf>
    <xf numFmtId="3" fontId="31" fillId="4" borderId="4" xfId="0" applyNumberFormat="1" applyFont="1" applyFill="1" applyBorder="1" applyAlignment="1" applyProtection="1">
      <alignment horizontal="center" vertical="top"/>
    </xf>
    <xf numFmtId="3" fontId="31" fillId="4" borderId="4" xfId="0" applyNumberFormat="1" applyFont="1" applyFill="1" applyBorder="1" applyAlignment="1" applyProtection="1">
      <alignment horizontal="right" vertical="top"/>
    </xf>
    <xf numFmtId="0" fontId="36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8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0" fontId="39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26" fillId="4" borderId="0" xfId="0" applyNumberFormat="1" applyFont="1" applyFill="1" applyBorder="1" applyAlignment="1" applyProtection="1">
      <alignment horizontal="right" vertical="top"/>
      <protection locked="0"/>
    </xf>
    <xf numFmtId="3" fontId="26" fillId="4" borderId="0" xfId="0" applyNumberFormat="1" applyFont="1" applyFill="1" applyBorder="1" applyAlignment="1" applyProtection="1">
      <alignment horizontal="right" vertical="top"/>
    </xf>
    <xf numFmtId="3" fontId="25" fillId="4" borderId="0" xfId="0" applyNumberFormat="1" applyFont="1" applyFill="1" applyBorder="1" applyAlignment="1">
      <alignment horizontal="right" vertical="top"/>
    </xf>
    <xf numFmtId="3" fontId="26" fillId="4" borderId="0" xfId="0" applyNumberFormat="1" applyFont="1" applyFill="1" applyBorder="1" applyAlignment="1">
      <alignment horizontal="right" vertical="top"/>
    </xf>
    <xf numFmtId="3" fontId="25" fillId="4" borderId="0" xfId="0" applyNumberFormat="1" applyFont="1" applyFill="1" applyBorder="1" applyAlignment="1" applyProtection="1">
      <alignment horizontal="right" vertical="top"/>
      <protection locked="0"/>
    </xf>
    <xf numFmtId="3" fontId="26" fillId="4" borderId="14" xfId="0" applyNumberFormat="1" applyFont="1" applyFill="1" applyBorder="1" applyAlignment="1">
      <alignment horizontal="right" vertical="top"/>
    </xf>
    <xf numFmtId="0" fontId="40" fillId="4" borderId="0" xfId="0" applyFont="1" applyFill="1" applyAlignment="1">
      <alignment horizontal="center"/>
    </xf>
    <xf numFmtId="0" fontId="26" fillId="4" borderId="3" xfId="0" applyFont="1" applyFill="1" applyBorder="1" applyAlignment="1">
      <alignment vertical="top"/>
    </xf>
    <xf numFmtId="3" fontId="26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25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3" fontId="2" fillId="4" borderId="0" xfId="3" applyNumberFormat="1" applyFont="1" applyFill="1" applyBorder="1" applyAlignment="1">
      <alignment horizontal="right" vertical="top" wrapText="1"/>
    </xf>
    <xf numFmtId="0" fontId="25" fillId="4" borderId="1" xfId="0" applyFont="1" applyFill="1" applyBorder="1" applyAlignment="1">
      <alignment horizontal="left" vertical="top" wrapText="1"/>
    </xf>
    <xf numFmtId="0" fontId="25" fillId="4" borderId="0" xfId="0" applyFont="1" applyFill="1" applyBorder="1" applyAlignment="1">
      <alignment horizontal="left" vertical="top" wrapText="1"/>
    </xf>
    <xf numFmtId="0" fontId="25" fillId="4" borderId="2" xfId="0" applyFont="1" applyFill="1" applyBorder="1" applyAlignment="1">
      <alignment horizontal="left" wrapText="1"/>
    </xf>
    <xf numFmtId="0" fontId="25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40" fillId="0" borderId="0" xfId="0" applyFont="1" applyFill="1" applyAlignment="1">
      <alignment horizontal="center"/>
    </xf>
    <xf numFmtId="0" fontId="2" fillId="4" borderId="0" xfId="3" applyFont="1" applyFill="1" applyBorder="1" applyAlignment="1">
      <alignment horizontal="center"/>
    </xf>
    <xf numFmtId="3" fontId="25" fillId="4" borderId="0" xfId="0" applyNumberFormat="1" applyFont="1" applyFill="1" applyBorder="1"/>
    <xf numFmtId="0" fontId="25" fillId="4" borderId="0" xfId="6" applyFont="1" applyFill="1" applyBorder="1" applyAlignment="1"/>
    <xf numFmtId="0" fontId="26" fillId="4" borderId="0" xfId="6" applyFont="1" applyFill="1" applyBorder="1" applyAlignment="1"/>
    <xf numFmtId="0" fontId="25" fillId="4" borderId="0" xfId="6" applyFont="1" applyFill="1" applyAlignment="1"/>
    <xf numFmtId="0" fontId="26" fillId="4" borderId="0" xfId="6" applyFont="1" applyFill="1" applyBorder="1" applyAlignment="1">
      <alignment horizontal="center"/>
    </xf>
    <xf numFmtId="0" fontId="2" fillId="4" borderId="0" xfId="6" applyNumberFormat="1" applyFont="1" applyFill="1" applyBorder="1" applyAlignment="1" applyProtection="1">
      <alignment horizontal="center"/>
      <protection locked="0"/>
    </xf>
    <xf numFmtId="0" fontId="42" fillId="0" borderId="0" xfId="6" applyAlignment="1">
      <alignment vertical="top"/>
    </xf>
    <xf numFmtId="0" fontId="42" fillId="0" borderId="0" xfId="6" applyAlignment="1">
      <alignment vertical="top" wrapText="1"/>
    </xf>
    <xf numFmtId="0" fontId="43" fillId="0" borderId="0" xfId="6" applyFont="1" applyAlignment="1">
      <alignment vertical="top" readingOrder="1"/>
    </xf>
    <xf numFmtId="0" fontId="44" fillId="0" borderId="0" xfId="6" applyFont="1" applyAlignment="1">
      <alignment vertical="top"/>
    </xf>
    <xf numFmtId="0" fontId="43" fillId="0" borderId="0" xfId="6" applyFont="1" applyAlignment="1">
      <alignment vertical="top" wrapText="1" readingOrder="1"/>
    </xf>
    <xf numFmtId="37" fontId="45" fillId="0" borderId="0" xfId="6" applyNumberFormat="1" applyFont="1" applyAlignment="1">
      <alignment vertical="top"/>
    </xf>
    <xf numFmtId="9" fontId="45" fillId="0" borderId="0" xfId="7" applyFont="1" applyBorder="1" applyAlignment="1">
      <alignment vertical="top"/>
    </xf>
    <xf numFmtId="0" fontId="45" fillId="0" borderId="0" xfId="6" applyFont="1" applyAlignment="1">
      <alignment vertical="top"/>
    </xf>
    <xf numFmtId="0" fontId="11" fillId="0" borderId="0" xfId="6" applyFont="1" applyAlignment="1">
      <alignment vertical="top" readingOrder="1"/>
    </xf>
    <xf numFmtId="0" fontId="5" fillId="4" borderId="0" xfId="0" applyFont="1" applyFill="1" applyBorder="1" applyAlignment="1">
      <alignment horizontal="left" vertical="top"/>
    </xf>
    <xf numFmtId="0" fontId="25" fillId="0" borderId="0" xfId="0" applyFont="1" applyFill="1" applyBorder="1"/>
    <xf numFmtId="0" fontId="25" fillId="0" borderId="0" xfId="0" applyFont="1" applyFill="1"/>
    <xf numFmtId="0" fontId="25" fillId="0" borderId="0" xfId="0" applyFont="1" applyFill="1" applyBorder="1" applyAlignment="1">
      <alignment horizontal="left"/>
    </xf>
    <xf numFmtId="0" fontId="25" fillId="0" borderId="0" xfId="0" applyFont="1" applyFill="1" applyAlignment="1">
      <alignment horizontal="left"/>
    </xf>
    <xf numFmtId="0" fontId="25" fillId="0" borderId="28" xfId="0" applyFont="1" applyFill="1" applyBorder="1" applyAlignment="1"/>
    <xf numFmtId="0" fontId="25" fillId="0" borderId="29" xfId="0" applyFont="1" applyFill="1" applyBorder="1"/>
    <xf numFmtId="0" fontId="26" fillId="4" borderId="2" xfId="6" applyFont="1" applyFill="1" applyBorder="1" applyAlignment="1">
      <alignment horizontal="center"/>
    </xf>
    <xf numFmtId="0" fontId="2" fillId="4" borderId="0" xfId="3" applyFont="1" applyFill="1" applyBorder="1" applyAlignment="1">
      <alignment horizontal="center"/>
    </xf>
    <xf numFmtId="0" fontId="2" fillId="4" borderId="0" xfId="3" applyFont="1" applyFill="1" applyBorder="1" applyAlignment="1">
      <alignment horizontal="center"/>
    </xf>
    <xf numFmtId="0" fontId="2" fillId="4" borderId="0" xfId="0" applyFont="1" applyFill="1" applyBorder="1" applyAlignment="1">
      <alignment vertical="top" wrapText="1"/>
    </xf>
    <xf numFmtId="0" fontId="31" fillId="4" borderId="0" xfId="0" applyFont="1" applyFill="1" applyBorder="1" applyAlignment="1">
      <alignment vertical="top" wrapText="1"/>
    </xf>
    <xf numFmtId="0" fontId="2" fillId="4" borderId="0" xfId="3" applyFont="1" applyFill="1" applyBorder="1" applyAlignment="1">
      <alignment horizontal="center"/>
    </xf>
    <xf numFmtId="0" fontId="2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 applyProtection="1">
      <alignment horizontal="right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8" fillId="4" borderId="2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2" fillId="4" borderId="0" xfId="3" applyFont="1" applyFill="1" applyBorder="1" applyAlignment="1" applyProtection="1">
      <alignment horizontal="center"/>
      <protection locked="0"/>
    </xf>
    <xf numFmtId="0" fontId="26" fillId="4" borderId="0" xfId="0" applyFont="1" applyFill="1" applyBorder="1" applyAlignment="1" applyProtection="1">
      <alignment horizontal="center"/>
      <protection locked="0"/>
    </xf>
    <xf numFmtId="0" fontId="27" fillId="4" borderId="0" xfId="0" applyFont="1" applyFill="1" applyBorder="1" applyAlignment="1" applyProtection="1">
      <alignment horizontal="center"/>
      <protection locked="0"/>
    </xf>
    <xf numFmtId="0" fontId="25" fillId="4" borderId="0" xfId="0" applyFont="1" applyFill="1" applyAlignment="1" applyProtection="1">
      <protection locked="0"/>
    </xf>
    <xf numFmtId="3" fontId="2" fillId="4" borderId="0" xfId="0" applyNumberFormat="1" applyFont="1" applyFill="1" applyBorder="1" applyAlignment="1" applyProtection="1">
      <alignment vertical="top"/>
      <protection locked="0"/>
    </xf>
    <xf numFmtId="3" fontId="33" fillId="4" borderId="0" xfId="0" applyNumberFormat="1" applyFont="1" applyFill="1" applyBorder="1" applyAlignment="1" applyProtection="1">
      <alignment vertical="top"/>
      <protection locked="0"/>
    </xf>
    <xf numFmtId="3" fontId="31" fillId="4" borderId="0" xfId="0" applyNumberFormat="1" applyFont="1" applyFill="1" applyBorder="1" applyAlignment="1" applyProtection="1">
      <alignment vertical="top"/>
      <protection locked="0"/>
    </xf>
    <xf numFmtId="0" fontId="25" fillId="4" borderId="0" xfId="0" applyFont="1" applyFill="1" applyBorder="1" applyAlignment="1" applyProtection="1">
      <alignment vertical="top"/>
      <protection locked="0"/>
    </xf>
    <xf numFmtId="0" fontId="41" fillId="4" borderId="2" xfId="0" applyFont="1" applyFill="1" applyBorder="1" applyAlignment="1" applyProtection="1">
      <alignment vertical="top"/>
      <protection locked="0"/>
    </xf>
    <xf numFmtId="0" fontId="25" fillId="4" borderId="4" xfId="0" applyFont="1" applyFill="1" applyBorder="1" applyProtection="1">
      <protection locked="0"/>
    </xf>
    <xf numFmtId="0" fontId="25" fillId="4" borderId="4" xfId="0" applyFont="1" applyFill="1" applyBorder="1" applyAlignment="1" applyProtection="1">
      <protection locked="0"/>
    </xf>
    <xf numFmtId="0" fontId="25" fillId="4" borderId="5" xfId="0" applyFont="1" applyFill="1" applyBorder="1" applyProtection="1">
      <protection locked="0"/>
    </xf>
    <xf numFmtId="43" fontId="5" fillId="4" borderId="4" xfId="2" applyFont="1" applyFill="1" applyBorder="1" applyProtection="1"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2" fillId="4" borderId="0" xfId="0" applyFont="1" applyFill="1" applyBorder="1" applyAlignment="1" applyProtection="1">
      <alignment vertical="top"/>
      <protection locked="0"/>
    </xf>
    <xf numFmtId="43" fontId="5" fillId="4" borderId="0" xfId="2" applyFont="1" applyFill="1" applyBorder="1" applyAlignment="1" applyProtection="1">
      <alignment vertical="top"/>
      <protection locked="0"/>
    </xf>
    <xf numFmtId="0" fontId="2" fillId="4" borderId="0" xfId="3" applyFont="1" applyFill="1" applyBorder="1" applyAlignment="1" applyProtection="1">
      <alignment horizontal="centerContinuous"/>
    </xf>
    <xf numFmtId="0" fontId="5" fillId="4" borderId="0" xfId="3" applyFont="1" applyFill="1" applyBorder="1" applyAlignment="1" applyProtection="1"/>
    <xf numFmtId="0" fontId="25" fillId="4" borderId="2" xfId="0" applyFont="1" applyFill="1" applyBorder="1" applyProtection="1"/>
    <xf numFmtId="0" fontId="2" fillId="4" borderId="0" xfId="0" applyFont="1" applyFill="1" applyBorder="1" applyAlignment="1" applyProtection="1">
      <alignment vertical="top" wrapText="1"/>
    </xf>
    <xf numFmtId="3" fontId="5" fillId="4" borderId="0" xfId="0" applyNumberFormat="1" applyFont="1" applyFill="1" applyBorder="1" applyAlignment="1" applyProtection="1">
      <alignment vertical="top"/>
    </xf>
    <xf numFmtId="0" fontId="25" fillId="4" borderId="2" xfId="0" applyFont="1" applyFill="1" applyBorder="1" applyAlignment="1" applyProtection="1"/>
    <xf numFmtId="0" fontId="5" fillId="4" borderId="0" xfId="0" applyFont="1" applyFill="1" applyBorder="1" applyAlignment="1" applyProtection="1">
      <alignment vertical="top" wrapText="1"/>
    </xf>
    <xf numFmtId="0" fontId="31" fillId="4" borderId="0" xfId="0" applyFont="1" applyFill="1" applyBorder="1" applyAlignment="1" applyProtection="1">
      <alignment vertical="top" wrapText="1"/>
    </xf>
    <xf numFmtId="3" fontId="5" fillId="4" borderId="0" xfId="2" applyNumberFormat="1" applyFont="1" applyFill="1" applyBorder="1" applyAlignment="1" applyProtection="1">
      <alignment vertical="top"/>
    </xf>
    <xf numFmtId="3" fontId="25" fillId="4" borderId="0" xfId="2" applyNumberFormat="1" applyFont="1" applyFill="1" applyBorder="1" applyAlignment="1" applyProtection="1">
      <alignment vertical="top"/>
    </xf>
    <xf numFmtId="3" fontId="26" fillId="4" borderId="0" xfId="2" applyNumberFormat="1" applyFont="1" applyFill="1" applyBorder="1" applyAlignment="1" applyProtection="1">
      <alignment vertical="top"/>
    </xf>
    <xf numFmtId="3" fontId="25" fillId="4" borderId="0" xfId="0" applyNumberFormat="1" applyFont="1" applyFill="1" applyBorder="1" applyAlignment="1" applyProtection="1">
      <alignment vertical="top"/>
    </xf>
    <xf numFmtId="0" fontId="24" fillId="7" borderId="9" xfId="3" applyFont="1" applyFill="1" applyBorder="1" applyAlignment="1" applyProtection="1">
      <alignment horizontal="center" vertical="center" wrapText="1"/>
    </xf>
    <xf numFmtId="0" fontId="24" fillId="7" borderId="6" xfId="3" applyFont="1" applyFill="1" applyBorder="1" applyAlignment="1" applyProtection="1">
      <alignment horizontal="center" vertical="center" wrapText="1"/>
    </xf>
    <xf numFmtId="0" fontId="24" fillId="7" borderId="6" xfId="0" applyFont="1" applyFill="1" applyBorder="1" applyAlignment="1" applyProtection="1">
      <alignment horizontal="center" vertical="center" wrapText="1"/>
    </xf>
    <xf numFmtId="0" fontId="24" fillId="7" borderId="10" xfId="3" applyFont="1" applyFill="1" applyBorder="1" applyAlignment="1" applyProtection="1">
      <alignment horizontal="center" vertical="center" wrapText="1"/>
    </xf>
    <xf numFmtId="165" fontId="24" fillId="7" borderId="6" xfId="2" applyNumberFormat="1" applyFont="1" applyFill="1" applyBorder="1" applyAlignment="1" applyProtection="1">
      <alignment horizontal="center" vertical="center"/>
    </xf>
    <xf numFmtId="0" fontId="24" fillId="7" borderId="10" xfId="3" applyFont="1" applyFill="1" applyBorder="1" applyAlignment="1" applyProtection="1">
      <alignment horizontal="center" vertical="center"/>
    </xf>
    <xf numFmtId="0" fontId="24" fillId="7" borderId="7" xfId="0" applyFont="1" applyFill="1" applyBorder="1" applyAlignment="1">
      <alignment horizontal="centerContinuous"/>
    </xf>
    <xf numFmtId="0" fontId="27" fillId="7" borderId="8" xfId="0" applyFont="1" applyFill="1" applyBorder="1"/>
    <xf numFmtId="165" fontId="24" fillId="7" borderId="0" xfId="2" applyNumberFormat="1" applyFont="1" applyFill="1" applyBorder="1" applyAlignment="1">
      <alignment horizontal="center"/>
    </xf>
    <xf numFmtId="0" fontId="27" fillId="7" borderId="2" xfId="0" applyFont="1" applyFill="1" applyBorder="1"/>
    <xf numFmtId="0" fontId="34" fillId="7" borderId="9" xfId="0" applyFont="1" applyFill="1" applyBorder="1" applyAlignment="1">
      <alignment horizontal="center" vertical="center"/>
    </xf>
    <xf numFmtId="165" fontId="24" fillId="7" borderId="6" xfId="2" applyNumberFormat="1" applyFont="1" applyFill="1" applyBorder="1" applyAlignment="1">
      <alignment horizontal="center" vertical="center"/>
    </xf>
    <xf numFmtId="0" fontId="24" fillId="7" borderId="6" xfId="3" applyFont="1" applyFill="1" applyBorder="1" applyAlignment="1">
      <alignment horizontal="center" vertical="center"/>
    </xf>
    <xf numFmtId="0" fontId="24" fillId="7" borderId="10" xfId="3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 wrapText="1"/>
    </xf>
    <xf numFmtId="0" fontId="24" fillId="7" borderId="7" xfId="3" applyFont="1" applyFill="1" applyBorder="1" applyAlignment="1">
      <alignment horizontal="center" vertical="center" wrapText="1"/>
    </xf>
    <xf numFmtId="0" fontId="24" fillId="7" borderId="8" xfId="3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24" fillId="7" borderId="4" xfId="3" applyFont="1" applyFill="1" applyBorder="1" applyAlignment="1">
      <alignment horizontal="center" vertical="center" wrapText="1"/>
    </xf>
    <xf numFmtId="0" fontId="24" fillId="7" borderId="5" xfId="3" applyFont="1" applyFill="1" applyBorder="1" applyAlignment="1">
      <alignment horizontal="center" vertical="center" wrapText="1"/>
    </xf>
    <xf numFmtId="0" fontId="24" fillId="7" borderId="11" xfId="3" applyFont="1" applyFill="1" applyBorder="1" applyAlignment="1">
      <alignment horizontal="center" vertical="center" wrapText="1"/>
    </xf>
    <xf numFmtId="0" fontId="24" fillId="7" borderId="3" xfId="3" applyFont="1" applyFill="1" applyBorder="1" applyAlignment="1">
      <alignment horizontal="center" vertical="center" wrapText="1"/>
    </xf>
    <xf numFmtId="165" fontId="24" fillId="7" borderId="9" xfId="2" applyNumberFormat="1" applyFont="1" applyFill="1" applyBorder="1" applyAlignment="1">
      <alignment horizontal="center" vertical="center" wrapText="1"/>
    </xf>
    <xf numFmtId="165" fontId="24" fillId="7" borderId="6" xfId="2" applyNumberFormat="1" applyFont="1" applyFill="1" applyBorder="1" applyAlignment="1">
      <alignment horizontal="center" vertical="center" wrapText="1"/>
    </xf>
    <xf numFmtId="165" fontId="24" fillId="7" borderId="10" xfId="2" applyNumberFormat="1" applyFont="1" applyFill="1" applyBorder="1" applyAlignment="1">
      <alignment horizontal="center" vertical="center" wrapText="1"/>
    </xf>
    <xf numFmtId="0" fontId="2" fillId="7" borderId="1" xfId="1" applyNumberFormat="1" applyFont="1" applyFill="1" applyBorder="1" applyAlignment="1">
      <alignment horizontal="centerContinuous" vertical="center"/>
    </xf>
    <xf numFmtId="0" fontId="2" fillId="7" borderId="0" xfId="1" applyNumberFormat="1" applyFont="1" applyFill="1" applyBorder="1" applyAlignment="1">
      <alignment horizontal="centerContinuous" vertical="center"/>
    </xf>
    <xf numFmtId="0" fontId="2" fillId="7" borderId="2" xfId="1" applyNumberFormat="1" applyFont="1" applyFill="1" applyBorder="1" applyAlignment="1">
      <alignment horizontal="centerContinuous" vertical="center"/>
    </xf>
    <xf numFmtId="0" fontId="5" fillId="4" borderId="0" xfId="0" applyFont="1" applyFill="1" applyProtection="1"/>
    <xf numFmtId="3" fontId="25" fillId="4" borderId="0" xfId="0" applyNumberFormat="1" applyFont="1" applyFill="1" applyBorder="1" applyAlignment="1" applyProtection="1">
      <alignment horizontal="right" vertical="top"/>
    </xf>
    <xf numFmtId="0" fontId="27" fillId="7" borderId="9" xfId="0" applyFont="1" applyFill="1" applyBorder="1" applyAlignment="1">
      <alignment vertical="center"/>
    </xf>
    <xf numFmtId="0" fontId="27" fillId="7" borderId="6" xfId="0" applyFont="1" applyFill="1" applyBorder="1" applyAlignment="1">
      <alignment vertical="center"/>
    </xf>
    <xf numFmtId="0" fontId="27" fillId="7" borderId="10" xfId="0" applyFont="1" applyFill="1" applyBorder="1"/>
    <xf numFmtId="3" fontId="5" fillId="4" borderId="0" xfId="3" applyNumberFormat="1" applyFont="1" applyFill="1" applyBorder="1" applyAlignment="1" applyProtection="1">
      <alignment vertical="top"/>
    </xf>
    <xf numFmtId="3" fontId="2" fillId="4" borderId="0" xfId="3" applyNumberFormat="1" applyFont="1" applyFill="1" applyBorder="1" applyAlignment="1" applyProtection="1">
      <alignment vertical="top"/>
    </xf>
    <xf numFmtId="37" fontId="16" fillId="7" borderId="16" xfId="4" applyNumberFormat="1" applyFont="1" applyFill="1" applyBorder="1" applyAlignment="1">
      <alignment horizontal="center" vertical="center"/>
    </xf>
    <xf numFmtId="37" fontId="16" fillId="7" borderId="16" xfId="4" applyNumberFormat="1" applyFont="1" applyFill="1" applyBorder="1" applyAlignment="1">
      <alignment horizontal="center" wrapText="1"/>
    </xf>
    <xf numFmtId="0" fontId="16" fillId="7" borderId="16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/>
    </xf>
    <xf numFmtId="0" fontId="24" fillId="7" borderId="16" xfId="6" applyFont="1" applyFill="1" applyBorder="1" applyAlignment="1">
      <alignment horizontal="center" vertical="center" readingOrder="1"/>
    </xf>
    <xf numFmtId="0" fontId="24" fillId="7" borderId="16" xfId="6" applyFont="1" applyFill="1" applyBorder="1" applyAlignment="1">
      <alignment horizontal="center" vertical="center" wrapText="1" readingOrder="1"/>
    </xf>
    <xf numFmtId="0" fontId="27" fillId="7" borderId="0" xfId="0" applyFont="1" applyFill="1" applyBorder="1" applyAlignment="1">
      <alignment vertical="center"/>
    </xf>
    <xf numFmtId="0" fontId="24" fillId="7" borderId="5" xfId="3" applyFont="1" applyFill="1" applyBorder="1" applyAlignment="1" applyProtection="1">
      <alignment horizontal="center" vertical="center"/>
    </xf>
    <xf numFmtId="0" fontId="27" fillId="7" borderId="33" xfId="0" applyFont="1" applyFill="1" applyBorder="1" applyAlignment="1">
      <alignment horizontal="center" vertical="center" wrapText="1"/>
    </xf>
    <xf numFmtId="3" fontId="2" fillId="4" borderId="0" xfId="2" applyNumberFormat="1" applyFont="1" applyFill="1" applyBorder="1" applyAlignment="1" applyProtection="1">
      <alignment vertical="top"/>
    </xf>
    <xf numFmtId="3" fontId="31" fillId="4" borderId="0" xfId="0" applyNumberFormat="1" applyFont="1" applyFill="1" applyBorder="1" applyAlignment="1" applyProtection="1">
      <alignment vertical="top"/>
    </xf>
    <xf numFmtId="3" fontId="31" fillId="4" borderId="0" xfId="2" applyNumberFormat="1" applyFont="1" applyFill="1" applyBorder="1" applyAlignment="1" applyProtection="1">
      <alignment vertical="top"/>
    </xf>
    <xf numFmtId="3" fontId="33" fillId="4" borderId="0" xfId="0" applyNumberFormat="1" applyFont="1" applyFill="1" applyBorder="1" applyAlignment="1" applyProtection="1">
      <alignment vertical="top"/>
    </xf>
    <xf numFmtId="0" fontId="8" fillId="4" borderId="0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3" fontId="46" fillId="0" borderId="0" xfId="0" applyNumberFormat="1" applyFont="1" applyAlignment="1" applyProtection="1">
      <alignment horizontal="right" vertical="top" wrapText="1"/>
      <protection locked="0"/>
    </xf>
    <xf numFmtId="3" fontId="2" fillId="4" borderId="0" xfId="3" applyNumberFormat="1" applyFont="1" applyFill="1" applyBorder="1" applyAlignment="1" applyProtection="1">
      <alignment horizontal="right" vertical="top" wrapText="1"/>
      <protection locked="0"/>
    </xf>
    <xf numFmtId="3" fontId="12" fillId="4" borderId="18" xfId="0" applyNumberFormat="1" applyFont="1" applyFill="1" applyBorder="1" applyAlignment="1" applyProtection="1">
      <alignment vertical="center" wrapText="1"/>
      <protection locked="0"/>
    </xf>
    <xf numFmtId="3" fontId="12" fillId="4" borderId="18" xfId="0" applyNumberFormat="1" applyFont="1" applyFill="1" applyBorder="1" applyAlignment="1">
      <alignment vertical="center" wrapText="1"/>
    </xf>
    <xf numFmtId="3" fontId="11" fillId="4" borderId="5" xfId="5" applyNumberFormat="1" applyFont="1" applyFill="1" applyBorder="1" applyAlignment="1">
      <alignment horizontal="center"/>
    </xf>
    <xf numFmtId="3" fontId="11" fillId="4" borderId="19" xfId="5" applyNumberFormat="1" applyFont="1" applyFill="1" applyBorder="1" applyAlignment="1">
      <alignment horizontal="center"/>
    </xf>
    <xf numFmtId="3" fontId="17" fillId="4" borderId="18" xfId="0" applyNumberFormat="1" applyFont="1" applyFill="1" applyBorder="1" applyAlignment="1">
      <alignment vertical="center" wrapText="1"/>
    </xf>
    <xf numFmtId="3" fontId="11" fillId="4" borderId="18" xfId="5" applyNumberFormat="1" applyFont="1" applyFill="1" applyBorder="1" applyAlignment="1">
      <alignment horizontal="center"/>
    </xf>
    <xf numFmtId="3" fontId="14" fillId="4" borderId="18" xfId="5" applyNumberFormat="1" applyFont="1" applyFill="1" applyBorder="1" applyAlignment="1">
      <alignment horizontal="center"/>
    </xf>
    <xf numFmtId="3" fontId="12" fillId="4" borderId="18" xfId="0" applyNumberFormat="1" applyFont="1" applyFill="1" applyBorder="1" applyAlignment="1" applyProtection="1">
      <alignment vertical="center" wrapText="1"/>
    </xf>
    <xf numFmtId="3" fontId="14" fillId="4" borderId="18" xfId="5" applyNumberFormat="1" applyFont="1" applyFill="1" applyBorder="1" applyAlignment="1" applyProtection="1">
      <alignment horizontal="center"/>
      <protection locked="0"/>
    </xf>
    <xf numFmtId="3" fontId="17" fillId="4" borderId="18" xfId="0" applyNumberFormat="1" applyFont="1" applyFill="1" applyBorder="1" applyAlignment="1" applyProtection="1">
      <alignment vertical="center" wrapText="1"/>
    </xf>
    <xf numFmtId="0" fontId="5" fillId="4" borderId="4" xfId="0" applyFont="1" applyFill="1" applyBorder="1" applyProtection="1">
      <protection locked="0"/>
    </xf>
    <xf numFmtId="0" fontId="5" fillId="4" borderId="4" xfId="0" applyFont="1" applyFill="1" applyBorder="1" applyAlignment="1" applyProtection="1">
      <alignment wrapText="1"/>
      <protection locked="0"/>
    </xf>
    <xf numFmtId="3" fontId="8" fillId="4" borderId="18" xfId="0" applyNumberFormat="1" applyFont="1" applyFill="1" applyBorder="1" applyAlignment="1" applyProtection="1">
      <alignment horizontal="right" vertical="top" wrapText="1"/>
      <protection locked="0"/>
    </xf>
    <xf numFmtId="3" fontId="9" fillId="4" borderId="19" xfId="0" applyNumberFormat="1" applyFont="1" applyFill="1" applyBorder="1" applyAlignment="1" applyProtection="1">
      <alignment horizontal="right" vertical="top" wrapText="1"/>
      <protection locked="0"/>
    </xf>
    <xf numFmtId="3" fontId="8" fillId="4" borderId="0" xfId="0" applyNumberFormat="1" applyFont="1" applyFill="1"/>
    <xf numFmtId="3" fontId="9" fillId="4" borderId="16" xfId="0" applyNumberFormat="1" applyFont="1" applyFill="1" applyBorder="1" applyAlignment="1" applyProtection="1">
      <alignment horizontal="right" vertical="top" wrapText="1"/>
      <protection locked="0"/>
    </xf>
    <xf numFmtId="0" fontId="8" fillId="4" borderId="18" xfId="0" applyFont="1" applyFill="1" applyBorder="1" applyAlignment="1" applyProtection="1">
      <alignment horizontal="right" vertical="center" wrapText="1"/>
      <protection locked="0"/>
    </xf>
    <xf numFmtId="3" fontId="8" fillId="4" borderId="18" xfId="0" applyNumberFormat="1" applyFont="1" applyFill="1" applyBorder="1" applyAlignment="1" applyProtection="1">
      <alignment horizontal="right" vertical="center" wrapText="1"/>
      <protection locked="0"/>
    </xf>
    <xf numFmtId="3" fontId="8" fillId="4" borderId="19" xfId="0" applyNumberFormat="1" applyFont="1" applyFill="1" applyBorder="1" applyAlignment="1" applyProtection="1">
      <alignment horizontal="justify" vertical="center" wrapText="1"/>
      <protection locked="0"/>
    </xf>
    <xf numFmtId="3" fontId="9" fillId="4" borderId="19" xfId="0" applyNumberFormat="1" applyFont="1" applyFill="1" applyBorder="1" applyAlignment="1">
      <alignment horizontal="right" vertical="center" wrapText="1"/>
    </xf>
    <xf numFmtId="3" fontId="8" fillId="4" borderId="18" xfId="0" applyNumberFormat="1" applyFont="1" applyFill="1" applyBorder="1" applyAlignment="1" applyProtection="1">
      <alignment horizontal="right" vertical="center" wrapText="1"/>
    </xf>
    <xf numFmtId="3" fontId="8" fillId="4" borderId="19" xfId="0" applyNumberFormat="1" applyFont="1" applyFill="1" applyBorder="1" applyAlignment="1" applyProtection="1">
      <alignment horizontal="justify" vertical="center" wrapText="1"/>
    </xf>
    <xf numFmtId="3" fontId="9" fillId="4" borderId="18" xfId="0" applyNumberFormat="1" applyFont="1" applyFill="1" applyBorder="1" applyAlignment="1">
      <alignment horizontal="right" vertical="center" wrapText="1"/>
    </xf>
    <xf numFmtId="3" fontId="8" fillId="4" borderId="18" xfId="0" applyNumberFormat="1" applyFont="1" applyFill="1" applyBorder="1" applyAlignment="1">
      <alignment horizontal="right" vertical="center" wrapText="1"/>
    </xf>
    <xf numFmtId="3" fontId="9" fillId="4" borderId="18" xfId="0" applyNumberFormat="1" applyFont="1" applyFill="1" applyBorder="1" applyAlignment="1" applyProtection="1">
      <alignment horizontal="right" vertical="center" wrapText="1"/>
    </xf>
    <xf numFmtId="3" fontId="8" fillId="0" borderId="0" xfId="0" applyNumberFormat="1" applyFont="1" applyProtection="1">
      <protection locked="0"/>
    </xf>
    <xf numFmtId="167" fontId="8" fillId="0" borderId="0" xfId="0" applyNumberFormat="1" applyFont="1" applyProtection="1">
      <protection locked="0"/>
    </xf>
    <xf numFmtId="3" fontId="9" fillId="4" borderId="18" xfId="0" applyNumberFormat="1" applyFont="1" applyFill="1" applyBorder="1" applyAlignment="1">
      <alignment horizontal="right" vertical="top" wrapText="1"/>
    </xf>
    <xf numFmtId="3" fontId="8" fillId="4" borderId="18" xfId="0" applyNumberFormat="1" applyFont="1" applyFill="1" applyBorder="1" applyAlignment="1">
      <alignment horizontal="right" vertical="top" wrapText="1"/>
    </xf>
    <xf numFmtId="3" fontId="8" fillId="4" borderId="18" xfId="0" applyNumberFormat="1" applyFont="1" applyFill="1" applyBorder="1" applyAlignment="1" applyProtection="1">
      <alignment horizontal="right" vertical="top"/>
      <protection locked="0"/>
    </xf>
    <xf numFmtId="3" fontId="8" fillId="4" borderId="18" xfId="0" applyNumberFormat="1" applyFont="1" applyFill="1" applyBorder="1" applyAlignment="1">
      <alignment horizontal="right" vertical="top"/>
    </xf>
    <xf numFmtId="3" fontId="9" fillId="4" borderId="18" xfId="0" applyNumberFormat="1" applyFont="1" applyFill="1" applyBorder="1" applyAlignment="1">
      <alignment horizontal="right" vertical="top"/>
    </xf>
    <xf numFmtId="3" fontId="8" fillId="4" borderId="19" xfId="0" applyNumberFormat="1" applyFont="1" applyFill="1" applyBorder="1" applyAlignment="1">
      <alignment horizontal="right" vertical="top"/>
    </xf>
    <xf numFmtId="3" fontId="9" fillId="4" borderId="19" xfId="0" applyNumberFormat="1" applyFont="1" applyFill="1" applyBorder="1" applyAlignment="1">
      <alignment horizontal="right" vertical="top"/>
    </xf>
    <xf numFmtId="3" fontId="8" fillId="4" borderId="22" xfId="0" applyNumberFormat="1" applyFont="1" applyFill="1" applyBorder="1" applyAlignment="1">
      <alignment horizontal="right" vertical="center" wrapText="1"/>
    </xf>
    <xf numFmtId="3" fontId="8" fillId="4" borderId="19" xfId="0" applyNumberFormat="1" applyFont="1" applyFill="1" applyBorder="1" applyAlignment="1">
      <alignment horizontal="right" vertical="center" wrapText="1"/>
    </xf>
    <xf numFmtId="3" fontId="8" fillId="4" borderId="16" xfId="0" applyNumberFormat="1" applyFont="1" applyFill="1" applyBorder="1" applyAlignment="1">
      <alignment horizontal="right" vertical="center" wrapText="1"/>
    </xf>
    <xf numFmtId="3" fontId="16" fillId="7" borderId="16" xfId="0" applyNumberFormat="1" applyFont="1" applyFill="1" applyBorder="1" applyAlignment="1">
      <alignment horizontal="center" vertical="center" wrapText="1"/>
    </xf>
    <xf numFmtId="3" fontId="8" fillId="4" borderId="17" xfId="0" applyNumberFormat="1" applyFont="1" applyFill="1" applyBorder="1" applyAlignment="1">
      <alignment horizontal="justify" vertical="center" wrapText="1"/>
    </xf>
    <xf numFmtId="3" fontId="9" fillId="4" borderId="22" xfId="0" applyNumberFormat="1" applyFont="1" applyFill="1" applyBorder="1" applyAlignment="1">
      <alignment horizontal="right" vertical="center" wrapText="1"/>
    </xf>
    <xf numFmtId="3" fontId="8" fillId="4" borderId="19" xfId="0" applyNumberFormat="1" applyFont="1" applyFill="1" applyBorder="1" applyAlignment="1" applyProtection="1">
      <alignment horizontal="right" vertical="center" wrapText="1"/>
      <protection locked="0"/>
    </xf>
    <xf numFmtId="3" fontId="8" fillId="4" borderId="16" xfId="0" applyNumberFormat="1" applyFont="1" applyFill="1" applyBorder="1" applyAlignment="1" applyProtection="1">
      <alignment horizontal="right" vertical="center" wrapText="1"/>
      <protection locked="0"/>
    </xf>
    <xf numFmtId="0" fontId="8" fillId="4" borderId="2" xfId="0" applyFont="1" applyFill="1" applyBorder="1" applyAlignment="1" applyProtection="1">
      <alignment horizontal="right" vertical="center" wrapText="1"/>
      <protection locked="0"/>
    </xf>
    <xf numFmtId="0" fontId="47" fillId="4" borderId="0" xfId="0" applyFont="1" applyFill="1" applyAlignment="1">
      <alignment horizontal="center"/>
    </xf>
    <xf numFmtId="3" fontId="9" fillId="4" borderId="16" xfId="0" applyNumberFormat="1" applyFont="1" applyFill="1" applyBorder="1" applyAlignment="1">
      <alignment vertical="center" wrapText="1"/>
    </xf>
    <xf numFmtId="0" fontId="8" fillId="4" borderId="16" xfId="0" applyFont="1" applyFill="1" applyBorder="1" applyProtection="1">
      <protection locked="0"/>
    </xf>
    <xf numFmtId="0" fontId="42" fillId="0" borderId="17" xfId="6" applyBorder="1" applyAlignment="1" applyProtection="1">
      <alignment vertical="top"/>
      <protection locked="0"/>
    </xf>
    <xf numFmtId="0" fontId="42" fillId="0" borderId="17" xfId="6" applyBorder="1" applyAlignment="1" applyProtection="1">
      <alignment vertical="top" wrapText="1"/>
      <protection locked="0"/>
    </xf>
    <xf numFmtId="0" fontId="44" fillId="0" borderId="18" xfId="6" applyFont="1" applyBorder="1" applyAlignment="1" applyProtection="1">
      <alignment vertical="top"/>
      <protection locked="0"/>
    </xf>
    <xf numFmtId="37" fontId="44" fillId="0" borderId="18" xfId="6" applyNumberFormat="1" applyFont="1" applyBorder="1" applyAlignment="1" applyProtection="1">
      <alignment vertical="top"/>
      <protection locked="0"/>
    </xf>
    <xf numFmtId="0" fontId="42" fillId="0" borderId="19" xfId="6" applyBorder="1" applyAlignment="1" applyProtection="1">
      <alignment vertical="top"/>
      <protection locked="0"/>
    </xf>
    <xf numFmtId="0" fontId="44" fillId="0" borderId="19" xfId="6" applyFont="1" applyBorder="1" applyAlignment="1" applyProtection="1">
      <alignment vertical="top" wrapText="1" readingOrder="1"/>
      <protection locked="0"/>
    </xf>
    <xf numFmtId="0" fontId="42" fillId="0" borderId="18" xfId="6" applyBorder="1" applyAlignment="1" applyProtection="1">
      <alignment vertical="top"/>
      <protection locked="0"/>
    </xf>
    <xf numFmtId="9" fontId="44" fillId="0" borderId="18" xfId="7" applyFont="1" applyBorder="1" applyAlignment="1" applyProtection="1">
      <alignment vertical="top"/>
      <protection locked="0"/>
    </xf>
    <xf numFmtId="0" fontId="0" fillId="0" borderId="28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30" xfId="0" applyFill="1" applyBorder="1" applyProtection="1">
      <protection locked="0"/>
    </xf>
    <xf numFmtId="0" fontId="0" fillId="0" borderId="31" xfId="0" applyFill="1" applyBorder="1" applyProtection="1">
      <protection locked="0"/>
    </xf>
    <xf numFmtId="0" fontId="0" fillId="0" borderId="32" xfId="0" applyFill="1" applyBorder="1" applyProtection="1">
      <protection locked="0"/>
    </xf>
    <xf numFmtId="0" fontId="24" fillId="7" borderId="6" xfId="3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top" wrapText="1"/>
    </xf>
    <xf numFmtId="0" fontId="26" fillId="4" borderId="0" xfId="0" applyFont="1" applyFill="1" applyBorder="1" applyAlignment="1">
      <alignment horizontal="left" vertical="top" wrapText="1"/>
    </xf>
    <xf numFmtId="37" fontId="16" fillId="7" borderId="16" xfId="4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 vertical="center" wrapText="1"/>
    </xf>
    <xf numFmtId="0" fontId="14" fillId="0" borderId="9" xfId="6" applyFont="1" applyBorder="1" applyAlignment="1">
      <alignment vertical="top"/>
    </xf>
    <xf numFmtId="0" fontId="11" fillId="0" borderId="9" xfId="6" applyFont="1" applyBorder="1" applyAlignment="1">
      <alignment vertical="top"/>
    </xf>
    <xf numFmtId="37" fontId="48" fillId="0" borderId="0" xfId="6" applyNumberFormat="1" applyFont="1" applyAlignment="1">
      <alignment vertical="top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4" fillId="7" borderId="9" xfId="3" applyFont="1" applyFill="1" applyBorder="1" applyAlignment="1" applyProtection="1">
      <alignment horizontal="center" vertical="center"/>
    </xf>
    <xf numFmtId="0" fontId="2" fillId="4" borderId="1" xfId="3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vertical="top" wrapText="1"/>
    </xf>
    <xf numFmtId="0" fontId="5" fillId="4" borderId="1" xfId="0" applyFont="1" applyFill="1" applyBorder="1" applyAlignment="1" applyProtection="1">
      <alignment vertical="top" wrapText="1"/>
    </xf>
    <xf numFmtId="0" fontId="5" fillId="4" borderId="1" xfId="0" applyFont="1" applyFill="1" applyBorder="1" applyAlignment="1" applyProtection="1">
      <alignment horizontal="left" vertical="top" wrapText="1"/>
    </xf>
    <xf numFmtId="0" fontId="31" fillId="4" borderId="1" xfId="0" applyFont="1" applyFill="1" applyBorder="1" applyAlignment="1" applyProtection="1">
      <alignment vertical="top" wrapText="1"/>
    </xf>
    <xf numFmtId="0" fontId="31" fillId="4" borderId="1" xfId="0" applyFont="1" applyFill="1" applyBorder="1" applyAlignment="1" applyProtection="1">
      <alignment horizontal="left" vertical="top" wrapText="1"/>
      <protection locked="0"/>
    </xf>
    <xf numFmtId="0" fontId="25" fillId="4" borderId="1" xfId="0" applyFont="1" applyFill="1" applyBorder="1" applyAlignment="1" applyProtection="1">
      <alignment vertical="top"/>
      <protection locked="0"/>
    </xf>
    <xf numFmtId="0" fontId="25" fillId="4" borderId="3" xfId="0" applyFont="1" applyFill="1" applyBorder="1" applyProtection="1">
      <protection locked="0"/>
    </xf>
    <xf numFmtId="0" fontId="2" fillId="4" borderId="0" xfId="3" applyFont="1" applyFill="1" applyBorder="1" applyAlignment="1" applyProtection="1">
      <alignment horizontal="left"/>
    </xf>
    <xf numFmtId="0" fontId="2" fillId="4" borderId="0" xfId="0" applyNumberFormat="1" applyFont="1" applyFill="1" applyBorder="1" applyAlignment="1" applyProtection="1">
      <alignment wrapText="1"/>
      <protection locked="0"/>
    </xf>
    <xf numFmtId="0" fontId="2" fillId="4" borderId="0" xfId="0" applyNumberFormat="1" applyFont="1" applyFill="1" applyBorder="1" applyAlignment="1" applyProtection="1">
      <alignment horizontal="centerContinuous" wrapText="1"/>
      <protection locked="0"/>
    </xf>
    <xf numFmtId="0" fontId="2" fillId="4" borderId="0" xfId="0" applyNumberFormat="1" applyFont="1" applyFill="1" applyBorder="1" applyAlignment="1" applyProtection="1">
      <alignment horizontal="centerContinuous"/>
      <protection locked="0"/>
    </xf>
    <xf numFmtId="0" fontId="26" fillId="4" borderId="0" xfId="0" applyFont="1" applyFill="1" applyBorder="1" applyAlignment="1" applyProtection="1">
      <alignment vertical="top"/>
    </xf>
    <xf numFmtId="0" fontId="25" fillId="4" borderId="0" xfId="0" applyFont="1" applyFill="1" applyAlignment="1" applyProtection="1">
      <alignment vertical="top"/>
    </xf>
    <xf numFmtId="0" fontId="2" fillId="4" borderId="1" xfId="1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top" wrapText="1"/>
    </xf>
    <xf numFmtId="0" fontId="31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43" fontId="5" fillId="4" borderId="0" xfId="2" applyNumberFormat="1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Continuous" wrapText="1"/>
    </xf>
    <xf numFmtId="0" fontId="4" fillId="0" borderId="2" xfId="0" applyFont="1" applyFill="1" applyBorder="1" applyAlignment="1">
      <alignment horizontal="centerContinuous" wrapText="1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7" xfId="3" applyFont="1" applyFill="1" applyBorder="1" applyAlignment="1" applyProtection="1">
      <alignment horizontal="centerContinuous"/>
    </xf>
    <xf numFmtId="0" fontId="25" fillId="4" borderId="7" xfId="0" applyFont="1" applyFill="1" applyBorder="1" applyAlignment="1" applyProtection="1"/>
    <xf numFmtId="0" fontId="25" fillId="4" borderId="7" xfId="0" applyFont="1" applyFill="1" applyBorder="1" applyProtection="1"/>
    <xf numFmtId="0" fontId="24" fillId="7" borderId="19" xfId="6" applyFont="1" applyFill="1" applyBorder="1" applyAlignment="1">
      <alignment horizontal="center" vertical="center" readingOrder="1"/>
    </xf>
    <xf numFmtId="0" fontId="24" fillId="7" borderId="19" xfId="6" applyFont="1" applyFill="1" applyBorder="1" applyAlignment="1">
      <alignment horizontal="center" vertical="center" wrapText="1" readingOrder="1"/>
    </xf>
    <xf numFmtId="0" fontId="42" fillId="0" borderId="7" xfId="6" applyBorder="1" applyAlignment="1">
      <alignment vertical="top" wrapText="1"/>
    </xf>
    <xf numFmtId="0" fontId="42" fillId="0" borderId="7" xfId="6" applyBorder="1" applyAlignment="1">
      <alignment vertical="top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Continuous"/>
    </xf>
    <xf numFmtId="0" fontId="2" fillId="4" borderId="6" xfId="0" applyNumberFormat="1" applyFont="1" applyFill="1" applyBorder="1" applyAlignment="1" applyProtection="1">
      <alignment horizontal="center"/>
    </xf>
    <xf numFmtId="0" fontId="2" fillId="4" borderId="6" xfId="0" applyNumberFormat="1" applyFont="1" applyFill="1" applyBorder="1" applyAlignment="1" applyProtection="1"/>
    <xf numFmtId="0" fontId="25" fillId="4" borderId="6" xfId="0" applyFont="1" applyFill="1" applyBorder="1" applyProtection="1"/>
    <xf numFmtId="0" fontId="25" fillId="0" borderId="7" xfId="0" applyFont="1" applyFill="1" applyBorder="1"/>
    <xf numFmtId="0" fontId="4" fillId="0" borderId="7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centerContinuous"/>
      <protection locked="0"/>
    </xf>
    <xf numFmtId="0" fontId="4" fillId="0" borderId="8" xfId="0" applyFont="1" applyFill="1" applyBorder="1" applyAlignment="1" applyProtection="1">
      <alignment horizontal="centerContinuous"/>
      <protection locked="0"/>
    </xf>
    <xf numFmtId="0" fontId="4" fillId="0" borderId="7" xfId="0" applyFont="1" applyFill="1" applyBorder="1" applyAlignment="1">
      <alignment horizontal="right"/>
    </xf>
    <xf numFmtId="0" fontId="4" fillId="0" borderId="7" xfId="0" applyFont="1" applyFill="1" applyBorder="1" applyAlignment="1"/>
    <xf numFmtId="0" fontId="4" fillId="0" borderId="8" xfId="0" applyFont="1" applyFill="1" applyBorder="1" applyAlignment="1"/>
    <xf numFmtId="0" fontId="16" fillId="7" borderId="16" xfId="0" applyFont="1" applyFill="1" applyBorder="1" applyAlignment="1">
      <alignment horizontal="centerContinuous"/>
    </xf>
    <xf numFmtId="0" fontId="8" fillId="4" borderId="9" xfId="0" applyFont="1" applyFill="1" applyBorder="1" applyProtection="1">
      <protection locked="0"/>
    </xf>
    <xf numFmtId="0" fontId="8" fillId="4" borderId="10" xfId="0" applyFont="1" applyFill="1" applyBorder="1" applyProtection="1">
      <protection locked="0"/>
    </xf>
    <xf numFmtId="0" fontId="8" fillId="4" borderId="3" xfId="0" applyFont="1" applyFill="1" applyBorder="1" applyProtection="1">
      <protection locked="0"/>
    </xf>
    <xf numFmtId="0" fontId="8" fillId="4" borderId="5" xfId="0" applyFont="1" applyFill="1" applyBorder="1" applyProtection="1">
      <protection locked="0"/>
    </xf>
    <xf numFmtId="0" fontId="8" fillId="4" borderId="10" xfId="0" applyFont="1" applyFill="1" applyBorder="1"/>
    <xf numFmtId="0" fontId="8" fillId="4" borderId="9" xfId="0" applyFont="1" applyFill="1" applyBorder="1"/>
    <xf numFmtId="0" fontId="9" fillId="4" borderId="9" xfId="0" applyFont="1" applyFill="1" applyBorder="1" applyAlignment="1">
      <alignment horizontal="centerContinuous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4" fillId="7" borderId="6" xfId="3" applyFont="1" applyFill="1" applyBorder="1" applyAlignment="1" applyProtection="1">
      <alignment horizontal="center" vertical="center"/>
    </xf>
    <xf numFmtId="0" fontId="2" fillId="4" borderId="1" xfId="3" applyFont="1" applyFill="1" applyBorder="1" applyAlignment="1">
      <alignment horizontal="center"/>
    </xf>
    <xf numFmtId="0" fontId="2" fillId="4" borderId="0" xfId="0" applyFont="1" applyFill="1" applyBorder="1" applyAlignment="1" applyProtection="1">
      <alignment horizontal="center" vertical="center"/>
    </xf>
    <xf numFmtId="0" fontId="24" fillId="7" borderId="4" xfId="3" applyFont="1" applyFill="1" applyBorder="1" applyAlignment="1" applyProtection="1">
      <alignment horizontal="center" vertical="center"/>
    </xf>
    <xf numFmtId="0" fontId="8" fillId="4" borderId="0" xfId="0" applyFont="1" applyFill="1" applyAlignment="1"/>
    <xf numFmtId="0" fontId="42" fillId="0" borderId="6" xfId="6" applyBorder="1" applyAlignment="1">
      <alignment vertical="top" wrapText="1"/>
    </xf>
    <xf numFmtId="0" fontId="42" fillId="0" borderId="6" xfId="6" applyBorder="1" applyAlignment="1">
      <alignment vertical="top"/>
    </xf>
    <xf numFmtId="0" fontId="42" fillId="0" borderId="10" xfId="6" applyBorder="1" applyAlignment="1">
      <alignment vertical="top"/>
    </xf>
    <xf numFmtId="3" fontId="14" fillId="0" borderId="16" xfId="6" applyNumberFormat="1" applyFont="1" applyBorder="1" applyAlignment="1">
      <alignment vertical="top"/>
    </xf>
    <xf numFmtId="9" fontId="45" fillId="0" borderId="16" xfId="7" applyFont="1" applyBorder="1" applyAlignment="1" applyProtection="1">
      <alignment vertical="top"/>
      <protection locked="0"/>
    </xf>
    <xf numFmtId="0" fontId="42" fillId="0" borderId="8" xfId="6" applyBorder="1" applyAlignment="1">
      <alignment vertical="top"/>
    </xf>
    <xf numFmtId="0" fontId="2" fillId="4" borderId="0" xfId="0" applyFont="1" applyFill="1" applyBorder="1" applyAlignment="1" applyProtection="1">
      <alignment horizontal="centerContinuous"/>
      <protection locked="0"/>
    </xf>
    <xf numFmtId="0" fontId="26" fillId="4" borderId="37" xfId="0" applyFont="1" applyFill="1" applyBorder="1" applyAlignment="1" applyProtection="1">
      <alignment horizontal="center"/>
      <protection locked="0"/>
    </xf>
    <xf numFmtId="0" fontId="2" fillId="4" borderId="37" xfId="3" applyFont="1" applyFill="1" applyBorder="1" applyAlignment="1" applyProtection="1">
      <alignment horizontal="center"/>
      <protection locked="0"/>
    </xf>
    <xf numFmtId="0" fontId="2" fillId="4" borderId="8" xfId="3" applyFont="1" applyFill="1" applyBorder="1" applyAlignment="1" applyProtection="1">
      <alignment vertical="center"/>
      <protection locked="0"/>
    </xf>
    <xf numFmtId="0" fontId="2" fillId="4" borderId="17" xfId="3" applyFont="1" applyFill="1" applyBorder="1" applyAlignment="1" applyProtection="1">
      <alignment vertical="center"/>
      <protection locked="0"/>
    </xf>
    <xf numFmtId="0" fontId="27" fillId="7" borderId="38" xfId="0" applyFont="1" applyFill="1" applyBorder="1" applyAlignment="1">
      <alignment horizontal="center" vertical="center" wrapText="1"/>
    </xf>
    <xf numFmtId="0" fontId="25" fillId="4" borderId="39" xfId="0" applyFont="1" applyFill="1" applyBorder="1" applyAlignment="1" applyProtection="1">
      <alignment horizontal="center" vertical="center" wrapText="1"/>
      <protection locked="0"/>
    </xf>
    <xf numFmtId="0" fontId="25" fillId="4" borderId="24" xfId="0" applyFont="1" applyFill="1" applyBorder="1" applyAlignment="1" applyProtection="1">
      <alignment horizontal="center" vertical="center" wrapText="1"/>
      <protection locked="0"/>
    </xf>
    <xf numFmtId="0" fontId="2" fillId="4" borderId="28" xfId="0" applyFont="1" applyFill="1" applyBorder="1" applyAlignment="1">
      <alignment vertical="center"/>
    </xf>
    <xf numFmtId="0" fontId="25" fillId="0" borderId="28" xfId="0" applyFont="1" applyBorder="1"/>
    <xf numFmtId="0" fontId="2" fillId="4" borderId="37" xfId="0" applyFont="1" applyFill="1" applyBorder="1" applyAlignment="1">
      <alignment vertical="center"/>
    </xf>
    <xf numFmtId="0" fontId="2" fillId="4" borderId="36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centerContinuous" vertical="center" wrapText="1"/>
    </xf>
    <xf numFmtId="0" fontId="2" fillId="4" borderId="29" xfId="0" applyFont="1" applyFill="1" applyBorder="1" applyAlignment="1">
      <alignment horizontal="centerContinuous" vertical="center"/>
    </xf>
    <xf numFmtId="0" fontId="2" fillId="0" borderId="28" xfId="0" applyFont="1" applyFill="1" applyBorder="1" applyAlignment="1"/>
    <xf numFmtId="0" fontId="2" fillId="0" borderId="41" xfId="3" applyFont="1" applyFill="1" applyBorder="1" applyAlignment="1">
      <alignment horizontal="centerContinuous"/>
    </xf>
    <xf numFmtId="0" fontId="25" fillId="0" borderId="27" xfId="0" applyFont="1" applyFill="1" applyBorder="1" applyAlignment="1">
      <alignment horizontal="centerContinuous"/>
    </xf>
    <xf numFmtId="0" fontId="2" fillId="0" borderId="12" xfId="3" applyFont="1" applyFill="1" applyBorder="1" applyAlignment="1">
      <alignment horizontal="centerContinuous"/>
    </xf>
    <xf numFmtId="0" fontId="25" fillId="0" borderId="29" xfId="0" applyFont="1" applyFill="1" applyBorder="1" applyAlignment="1">
      <alignment horizontal="centerContinuous"/>
    </xf>
    <xf numFmtId="0" fontId="2" fillId="0" borderId="28" xfId="3" applyFont="1" applyFill="1" applyBorder="1" applyAlignment="1">
      <alignment horizontal="centerContinuous"/>
    </xf>
    <xf numFmtId="0" fontId="25" fillId="0" borderId="42" xfId="0" applyFont="1" applyFill="1" applyBorder="1"/>
    <xf numFmtId="0" fontId="2" fillId="0" borderId="29" xfId="0" applyFont="1" applyFill="1" applyBorder="1" applyAlignment="1">
      <alignment horizontal="centerContinuous"/>
    </xf>
    <xf numFmtId="0" fontId="26" fillId="4" borderId="0" xfId="0" applyFont="1" applyFill="1" applyAlignment="1" applyProtection="1">
      <alignment horizontal="right"/>
    </xf>
    <xf numFmtId="0" fontId="26" fillId="4" borderId="0" xfId="0" applyFont="1" applyFill="1" applyBorder="1" applyAlignment="1" applyProtection="1">
      <alignment horizontal="right" vertical="top"/>
    </xf>
    <xf numFmtId="0" fontId="2" fillId="4" borderId="0" xfId="0" applyNumberFormat="1" applyFont="1" applyFill="1" applyBorder="1" applyAlignment="1" applyProtection="1">
      <alignment horizontal="centerContinuous" wrapText="1"/>
    </xf>
    <xf numFmtId="0" fontId="2" fillId="4" borderId="0" xfId="0" applyNumberFormat="1" applyFont="1" applyFill="1" applyBorder="1" applyAlignment="1" applyProtection="1">
      <alignment horizontal="centerContinuous"/>
    </xf>
    <xf numFmtId="0" fontId="25" fillId="4" borderId="0" xfId="0" applyFont="1" applyFill="1" applyBorder="1" applyAlignment="1" applyProtection="1">
      <alignment horizontal="centerContinuous"/>
    </xf>
    <xf numFmtId="0" fontId="2" fillId="4" borderId="4" xfId="0" applyNumberFormat="1" applyFont="1" applyFill="1" applyBorder="1" applyAlignment="1" applyProtection="1"/>
    <xf numFmtId="0" fontId="5" fillId="4" borderId="4" xfId="0" applyNumberFormat="1" applyFont="1" applyFill="1" applyBorder="1" applyAlignment="1" applyProtection="1"/>
    <xf numFmtId="0" fontId="25" fillId="4" borderId="7" xfId="0" applyFont="1" applyFill="1" applyBorder="1" applyAlignment="1" applyProtection="1">
      <alignment horizontal="centerContinuous" wrapText="1"/>
      <protection locked="0"/>
    </xf>
    <xf numFmtId="43" fontId="5" fillId="4" borderId="0" xfId="2" applyNumberFormat="1" applyFont="1" applyFill="1" applyAlignment="1">
      <alignment horizontal="centerContinuous"/>
    </xf>
    <xf numFmtId="0" fontId="5" fillId="4" borderId="0" xfId="0" applyFont="1" applyFill="1" applyBorder="1" applyAlignment="1" applyProtection="1">
      <alignment horizontal="centerContinuous" vertical="top" wrapText="1"/>
      <protection locked="0"/>
    </xf>
    <xf numFmtId="43" fontId="5" fillId="4" borderId="0" xfId="2" applyNumberFormat="1" applyFont="1" applyFill="1" applyAlignment="1">
      <alignment horizontal="centerContinuous" wrapText="1"/>
    </xf>
    <xf numFmtId="0" fontId="2" fillId="0" borderId="28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centerContinuous" wrapText="1"/>
    </xf>
    <xf numFmtId="0" fontId="2" fillId="0" borderId="0" xfId="0" applyFont="1" applyFill="1" applyBorder="1" applyAlignment="1" applyProtection="1">
      <alignment horizontal="centerContinuous"/>
    </xf>
    <xf numFmtId="0" fontId="2" fillId="0" borderId="29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Continuous"/>
    </xf>
    <xf numFmtId="0" fontId="4" fillId="0" borderId="2" xfId="0" applyFont="1" applyFill="1" applyBorder="1" applyAlignment="1" applyProtection="1">
      <alignment horizontal="centerContinuous"/>
    </xf>
    <xf numFmtId="0" fontId="4" fillId="0" borderId="1" xfId="0" applyFont="1" applyFill="1" applyBorder="1" applyAlignment="1" applyProtection="1"/>
    <xf numFmtId="0" fontId="0" fillId="0" borderId="0" xfId="0" applyAlignment="1" applyProtection="1">
      <alignment horizontal="centerContinuous" wrapText="1"/>
    </xf>
    <xf numFmtId="0" fontId="4" fillId="0" borderId="0" xfId="0" applyFont="1" applyFill="1" applyBorder="1" applyAlignment="1" applyProtection="1">
      <alignment horizontal="centerContinuous" wrapText="1"/>
    </xf>
    <xf numFmtId="0" fontId="4" fillId="0" borderId="2" xfId="0" applyFont="1" applyFill="1" applyBorder="1" applyAlignment="1" applyProtection="1">
      <alignment horizontal="centerContinuous" wrapText="1"/>
    </xf>
    <xf numFmtId="0" fontId="4" fillId="0" borderId="1" xfId="0" applyFont="1" applyFill="1" applyBorder="1" applyAlignment="1" applyProtection="1">
      <alignment horizontal="right"/>
    </xf>
    <xf numFmtId="0" fontId="42" fillId="0" borderId="1" xfId="6" applyBorder="1" applyAlignment="1">
      <alignment vertical="top"/>
    </xf>
    <xf numFmtId="0" fontId="2" fillId="4" borderId="1" xfId="6" applyFont="1" applyFill="1" applyBorder="1" applyAlignment="1" applyProtection="1">
      <alignment horizontal="right"/>
    </xf>
    <xf numFmtId="0" fontId="2" fillId="4" borderId="0" xfId="6" applyNumberFormat="1" applyFont="1" applyFill="1" applyBorder="1" applyAlignment="1" applyProtection="1">
      <alignment horizontal="centerContinuous" wrapText="1"/>
    </xf>
    <xf numFmtId="0" fontId="2" fillId="4" borderId="2" xfId="6" applyNumberFormat="1" applyFont="1" applyFill="1" applyBorder="1" applyAlignment="1" applyProtection="1">
      <alignment horizontal="centerContinuous" wrapText="1"/>
    </xf>
    <xf numFmtId="0" fontId="2" fillId="4" borderId="4" xfId="6" applyNumberFormat="1" applyFont="1" applyFill="1" applyBorder="1" applyAlignment="1" applyProtection="1">
      <alignment horizontal="centerContinuous" wrapText="1"/>
    </xf>
    <xf numFmtId="0" fontId="2" fillId="4" borderId="5" xfId="6" applyNumberFormat="1" applyFont="1" applyFill="1" applyBorder="1" applyAlignment="1" applyProtection="1">
      <alignment horizontal="centerContinuous" wrapText="1"/>
    </xf>
    <xf numFmtId="0" fontId="27" fillId="7" borderId="1" xfId="0" applyFont="1" applyFill="1" applyBorder="1" applyAlignment="1">
      <alignment vertical="center"/>
    </xf>
    <xf numFmtId="0" fontId="27" fillId="7" borderId="2" xfId="0" applyFont="1" applyFill="1" applyBorder="1" applyAlignment="1">
      <alignment vertical="center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25" fillId="4" borderId="11" xfId="0" applyFont="1" applyFill="1" applyBorder="1" applyProtection="1"/>
    <xf numFmtId="0" fontId="25" fillId="4" borderId="1" xfId="0" applyFont="1" applyFill="1" applyBorder="1" applyProtection="1"/>
    <xf numFmtId="0" fontId="2" fillId="4" borderId="2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alignment horizontal="centerContinuous" vertical="center"/>
    </xf>
    <xf numFmtId="0" fontId="2" fillId="4" borderId="43" xfId="3" applyFont="1" applyFill="1" applyBorder="1" applyAlignment="1" applyProtection="1">
      <alignment horizontal="center"/>
      <protection locked="0"/>
    </xf>
    <xf numFmtId="0" fontId="26" fillId="4" borderId="38" xfId="0" applyFont="1" applyFill="1" applyBorder="1" applyAlignment="1" applyProtection="1">
      <alignment horizontal="center"/>
      <protection locked="0"/>
    </xf>
    <xf numFmtId="0" fontId="25" fillId="4" borderId="44" xfId="0" applyFont="1" applyFill="1" applyBorder="1" applyAlignment="1" applyProtection="1">
      <alignment horizontal="center" vertical="center" wrapText="1"/>
      <protection locked="0"/>
    </xf>
    <xf numFmtId="0" fontId="25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17" xfId="4" applyFont="1" applyFill="1" applyBorder="1" applyAlignment="1" applyProtection="1">
      <alignment horizontal="center"/>
      <protection locked="0"/>
    </xf>
    <xf numFmtId="3" fontId="11" fillId="4" borderId="19" xfId="5" applyNumberFormat="1" applyFont="1" applyFill="1" applyBorder="1" applyAlignment="1" applyProtection="1">
      <alignment horizontal="center"/>
      <protection locked="0"/>
    </xf>
    <xf numFmtId="0" fontId="8" fillId="4" borderId="18" xfId="0" applyFont="1" applyFill="1" applyBorder="1" applyAlignment="1" applyProtection="1">
      <alignment horizontal="justify" vertical="center"/>
      <protection locked="0"/>
    </xf>
    <xf numFmtId="0" fontId="0" fillId="4" borderId="0" xfId="0" applyFill="1" applyAlignment="1" applyProtection="1">
      <protection locked="0"/>
    </xf>
    <xf numFmtId="0" fontId="0" fillId="0" borderId="0" xfId="0" applyAlignment="1" applyProtection="1">
      <protection locked="0"/>
    </xf>
    <xf numFmtId="3" fontId="8" fillId="4" borderId="5" xfId="0" applyNumberFormat="1" applyFont="1" applyFill="1" applyBorder="1" applyProtection="1">
      <protection locked="0"/>
    </xf>
    <xf numFmtId="3" fontId="8" fillId="4" borderId="19" xfId="0" applyNumberFormat="1" applyFont="1" applyFill="1" applyBorder="1" applyProtection="1">
      <protection locked="0"/>
    </xf>
    <xf numFmtId="3" fontId="8" fillId="4" borderId="10" xfId="0" applyNumberFormat="1" applyFont="1" applyFill="1" applyBorder="1" applyProtection="1">
      <protection locked="0"/>
    </xf>
    <xf numFmtId="3" fontId="8" fillId="4" borderId="16" xfId="0" applyNumberFormat="1" applyFont="1" applyFill="1" applyBorder="1" applyProtection="1">
      <protection locked="0"/>
    </xf>
    <xf numFmtId="3" fontId="8" fillId="4" borderId="10" xfId="0" applyNumberFormat="1" applyFont="1" applyFill="1" applyBorder="1"/>
    <xf numFmtId="3" fontId="21" fillId="4" borderId="16" xfId="0" applyNumberFormat="1" applyFont="1" applyFill="1" applyBorder="1"/>
    <xf numFmtId="0" fontId="9" fillId="4" borderId="10" xfId="0" applyFont="1" applyFill="1" applyBorder="1" applyAlignment="1">
      <alignment horizontal="centerContinuous"/>
    </xf>
    <xf numFmtId="3" fontId="9" fillId="4" borderId="10" xfId="0" applyNumberFormat="1" applyFont="1" applyFill="1" applyBorder="1" applyAlignment="1">
      <alignment horizontal="right"/>
    </xf>
    <xf numFmtId="3" fontId="9" fillId="4" borderId="16" xfId="0" applyNumberFormat="1" applyFont="1" applyFill="1" applyBorder="1" applyAlignment="1">
      <alignment horizontal="right"/>
    </xf>
    <xf numFmtId="0" fontId="9" fillId="4" borderId="18" xfId="0" applyFont="1" applyFill="1" applyBorder="1" applyAlignment="1">
      <alignment horizontal="centerContinuous"/>
    </xf>
    <xf numFmtId="3" fontId="9" fillId="4" borderId="16" xfId="0" applyNumberFormat="1" applyFont="1" applyFill="1" applyBorder="1"/>
    <xf numFmtId="0" fontId="9" fillId="4" borderId="17" xfId="0" applyFont="1" applyFill="1" applyBorder="1" applyAlignment="1">
      <alignment horizontal="centerContinuous"/>
    </xf>
    <xf numFmtId="3" fontId="9" fillId="4" borderId="10" xfId="0" applyNumberFormat="1" applyFont="1" applyFill="1" applyBorder="1"/>
    <xf numFmtId="0" fontId="4" fillId="4" borderId="7" xfId="0" applyFont="1" applyFill="1" applyBorder="1" applyAlignment="1">
      <alignment vertical="top" wrapText="1"/>
    </xf>
    <xf numFmtId="3" fontId="4" fillId="4" borderId="7" xfId="0" applyNumberFormat="1" applyFont="1" applyFill="1" applyBorder="1" applyAlignment="1">
      <alignment vertical="top" wrapText="1"/>
    </xf>
    <xf numFmtId="37" fontId="14" fillId="0" borderId="10" xfId="6" applyNumberFormat="1" applyFont="1" applyBorder="1" applyAlignment="1">
      <alignment vertical="top"/>
    </xf>
    <xf numFmtId="0" fontId="8" fillId="4" borderId="11" xfId="0" applyFont="1" applyFill="1" applyBorder="1" applyAlignment="1" applyProtection="1">
      <alignment vertical="center" wrapText="1"/>
      <protection locked="0"/>
    </xf>
    <xf numFmtId="0" fontId="8" fillId="4" borderId="8" xfId="0" applyFont="1" applyFill="1" applyBorder="1" applyAlignment="1" applyProtection="1">
      <alignment vertical="center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 applyProtection="1">
      <alignment vertical="top" wrapText="1"/>
      <protection locked="0"/>
    </xf>
    <xf numFmtId="0" fontId="25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5" fillId="4" borderId="0" xfId="0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25" fillId="4" borderId="31" xfId="0" applyFont="1" applyFill="1" applyBorder="1" applyAlignment="1" applyProtection="1">
      <alignment horizontal="center"/>
      <protection locked="0"/>
    </xf>
    <xf numFmtId="0" fontId="5" fillId="4" borderId="31" xfId="3" applyFont="1" applyFill="1" applyBorder="1" applyAlignment="1" applyProtection="1">
      <alignment horizontal="center" vertical="center"/>
      <protection locked="0"/>
    </xf>
    <xf numFmtId="0" fontId="24" fillId="8" borderId="5" xfId="3" applyFont="1" applyFill="1" applyBorder="1" applyAlignment="1" applyProtection="1">
      <alignment horizontal="center" vertical="center"/>
    </xf>
    <xf numFmtId="0" fontId="25" fillId="4" borderId="8" xfId="0" applyFont="1" applyFill="1" applyBorder="1" applyAlignment="1" applyProtection="1">
      <alignment vertical="top"/>
      <protection locked="0"/>
    </xf>
    <xf numFmtId="3" fontId="5" fillId="4" borderId="2" xfId="0" applyNumberFormat="1" applyFont="1" applyFill="1" applyBorder="1" applyAlignment="1" applyProtection="1">
      <alignment vertical="top"/>
      <protection locked="0"/>
    </xf>
    <xf numFmtId="0" fontId="25" fillId="4" borderId="2" xfId="0" applyFont="1" applyFill="1" applyBorder="1" applyAlignment="1" applyProtection="1">
      <alignment wrapText="1"/>
      <protection locked="0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25" fillId="4" borderId="2" xfId="0" applyFont="1" applyFill="1" applyBorder="1" applyProtection="1">
      <protection locked="0"/>
    </xf>
    <xf numFmtId="0" fontId="42" fillId="4" borderId="2" xfId="6" applyFill="1" applyBorder="1" applyAlignment="1">
      <alignment vertical="top"/>
    </xf>
    <xf numFmtId="49" fontId="25" fillId="4" borderId="40" xfId="0" applyNumberFormat="1" applyFont="1" applyFill="1" applyBorder="1" applyAlignment="1" applyProtection="1">
      <alignment horizontal="center" vertical="center" wrapText="1"/>
      <protection locked="0"/>
    </xf>
    <xf numFmtId="49" fontId="25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25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5" fillId="4" borderId="0" xfId="0" applyFont="1" applyFill="1" applyBorder="1" applyAlignment="1" applyProtection="1">
      <alignment horizontal="center"/>
      <protection locked="0"/>
    </xf>
    <xf numFmtId="0" fontId="25" fillId="4" borderId="7" xfId="0" applyFont="1" applyFill="1" applyBorder="1" applyAlignment="1" applyProtection="1">
      <protection locked="0"/>
    </xf>
    <xf numFmtId="0" fontId="23" fillId="0" borderId="7" xfId="0" applyFont="1" applyBorder="1"/>
    <xf numFmtId="0" fontId="23" fillId="0" borderId="0" xfId="0" applyFont="1" applyBorder="1"/>
    <xf numFmtId="0" fontId="8" fillId="0" borderId="0" xfId="0" applyFont="1" applyBorder="1"/>
    <xf numFmtId="0" fontId="2" fillId="4" borderId="0" xfId="0" applyFont="1" applyFill="1" applyBorder="1" applyAlignment="1" applyProtection="1">
      <alignment horizontal="center" vertical="center"/>
    </xf>
    <xf numFmtId="0" fontId="24" fillId="8" borderId="4" xfId="3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1" xfId="3" applyFont="1" applyFill="1" applyBorder="1" applyAlignment="1" applyProtection="1">
      <alignment horizontal="center"/>
      <protection locked="0"/>
    </xf>
    <xf numFmtId="0" fontId="2" fillId="4" borderId="5" xfId="0" applyNumberFormat="1" applyFont="1" applyFill="1" applyBorder="1" applyAlignment="1" applyProtection="1">
      <protection locked="0"/>
    </xf>
    <xf numFmtId="0" fontId="5" fillId="4" borderId="43" xfId="3" applyFont="1" applyFill="1" applyBorder="1" applyAlignment="1" applyProtection="1">
      <alignment horizontal="center" vertical="center"/>
      <protection locked="0"/>
    </xf>
    <xf numFmtId="0" fontId="25" fillId="4" borderId="35" xfId="0" applyFont="1" applyFill="1" applyBorder="1" applyAlignment="1" applyProtection="1">
      <alignment horizontal="center"/>
      <protection locked="0"/>
    </xf>
    <xf numFmtId="0" fontId="30" fillId="4" borderId="1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vertical="center"/>
      <protection locked="0"/>
    </xf>
    <xf numFmtId="0" fontId="25" fillId="4" borderId="1" xfId="0" applyFont="1" applyFill="1" applyBorder="1" applyProtection="1">
      <protection locked="0"/>
    </xf>
    <xf numFmtId="0" fontId="25" fillId="4" borderId="1" xfId="0" applyFont="1" applyFill="1" applyBorder="1"/>
    <xf numFmtId="3" fontId="5" fillId="4" borderId="7" xfId="2" applyNumberFormat="1" applyFont="1" applyFill="1" applyBorder="1" applyAlignment="1" applyProtection="1">
      <alignment horizontal="center" vertical="top"/>
      <protection locked="0"/>
    </xf>
    <xf numFmtId="3" fontId="5" fillId="4" borderId="0" xfId="2" applyNumberFormat="1" applyFont="1" applyFill="1" applyBorder="1" applyAlignment="1" applyProtection="1">
      <alignment horizontal="center" vertical="top"/>
      <protection locked="0"/>
    </xf>
    <xf numFmtId="3" fontId="25" fillId="4" borderId="0" xfId="0" applyNumberFormat="1" applyFont="1" applyFill="1" applyBorder="1" applyAlignment="1" applyProtection="1">
      <alignment horizontal="center"/>
      <protection locked="0"/>
    </xf>
    <xf numFmtId="3" fontId="25" fillId="4" borderId="0" xfId="2" applyNumberFormat="1" applyFont="1" applyFill="1" applyBorder="1" applyAlignment="1" applyProtection="1">
      <alignment horizontal="center" vertical="top"/>
      <protection locked="0"/>
    </xf>
    <xf numFmtId="3" fontId="49" fillId="4" borderId="0" xfId="0" applyNumberFormat="1" applyFont="1" applyFill="1" applyBorder="1" applyAlignment="1" applyProtection="1">
      <alignment horizontal="center" vertical="center"/>
      <protection locked="0"/>
    </xf>
    <xf numFmtId="3" fontId="49" fillId="4" borderId="4" xfId="0" applyNumberFormat="1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25" fillId="4" borderId="2" xfId="0" applyFont="1" applyFill="1" applyBorder="1" applyAlignment="1" applyProtection="1">
      <alignment horizontal="center" vertical="center" wrapText="1"/>
      <protection locked="0"/>
    </xf>
    <xf numFmtId="0" fontId="25" fillId="4" borderId="2" xfId="0" applyFont="1" applyFill="1" applyBorder="1" applyAlignment="1" applyProtection="1">
      <alignment horizontal="center" vertical="center"/>
      <protection locked="0"/>
    </xf>
    <xf numFmtId="0" fontId="49" fillId="4" borderId="2" xfId="0" applyFont="1" applyFill="1" applyBorder="1" applyAlignment="1">
      <alignment horizontal="center" vertical="center"/>
    </xf>
    <xf numFmtId="0" fontId="49" fillId="4" borderId="2" xfId="0" applyFont="1" applyFill="1" applyBorder="1" applyAlignment="1" applyProtection="1">
      <alignment horizontal="center" vertical="center"/>
      <protection locked="0"/>
    </xf>
    <xf numFmtId="0" fontId="49" fillId="4" borderId="5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25" fillId="4" borderId="5" xfId="0" applyFont="1" applyFill="1" applyBorder="1" applyAlignment="1" applyProtection="1">
      <alignment horizontal="center" vertical="center"/>
      <protection locked="0"/>
    </xf>
    <xf numFmtId="0" fontId="25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6" fillId="4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5" fillId="4" borderId="0" xfId="0" applyFont="1" applyFill="1" applyBorder="1" applyAlignment="1" applyProtection="1">
      <alignment horizontal="left" vertical="top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2" fillId="4" borderId="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left" vertical="top"/>
    </xf>
    <xf numFmtId="0" fontId="32" fillId="4" borderId="0" xfId="0" applyFont="1" applyFill="1" applyBorder="1" applyAlignment="1">
      <alignment horizontal="center" vertical="center" wrapText="1"/>
    </xf>
    <xf numFmtId="0" fontId="24" fillId="7" borderId="11" xfId="3" applyFont="1" applyFill="1" applyBorder="1" applyAlignment="1">
      <alignment horizontal="center" vertical="center"/>
    </xf>
    <xf numFmtId="0" fontId="24" fillId="7" borderId="1" xfId="3" applyFont="1" applyFill="1" applyBorder="1" applyAlignment="1">
      <alignment horizontal="center" vertical="center"/>
    </xf>
    <xf numFmtId="0" fontId="24" fillId="7" borderId="7" xfId="3" applyFont="1" applyFill="1" applyBorder="1" applyAlignment="1">
      <alignment horizontal="center" vertical="center"/>
    </xf>
    <xf numFmtId="0" fontId="24" fillId="7" borderId="0" xfId="3" applyFont="1" applyFill="1" applyBorder="1" applyAlignment="1">
      <alignment horizontal="center" vertical="center"/>
    </xf>
    <xf numFmtId="0" fontId="24" fillId="7" borderId="6" xfId="3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center"/>
    </xf>
    <xf numFmtId="0" fontId="2" fillId="4" borderId="4" xfId="0" applyNumberFormat="1" applyFont="1" applyFill="1" applyBorder="1" applyAlignment="1" applyProtection="1">
      <alignment horizontal="center"/>
    </xf>
    <xf numFmtId="0" fontId="5" fillId="4" borderId="0" xfId="0" applyFont="1" applyFill="1" applyBorder="1" applyAlignment="1">
      <alignment horizontal="justify" vertical="top" wrapText="1"/>
    </xf>
    <xf numFmtId="0" fontId="2" fillId="4" borderId="0" xfId="0" applyFont="1" applyFill="1" applyBorder="1" applyAlignment="1">
      <alignment horizontal="left" vertical="top" wrapText="1"/>
    </xf>
    <xf numFmtId="0" fontId="31" fillId="4" borderId="0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left" vertical="top"/>
    </xf>
    <xf numFmtId="0" fontId="2" fillId="4" borderId="0" xfId="1" applyNumberFormat="1" applyFont="1" applyFill="1" applyBorder="1" applyAlignment="1">
      <alignment horizontal="center" vertical="center"/>
    </xf>
    <xf numFmtId="0" fontId="24" fillId="7" borderId="7" xfId="3" applyFont="1" applyFill="1" applyBorder="1" applyAlignment="1">
      <alignment horizontal="center" vertical="center" wrapText="1"/>
    </xf>
    <xf numFmtId="0" fontId="24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26" fillId="4" borderId="0" xfId="0" applyFont="1" applyFill="1" applyBorder="1" applyAlignment="1">
      <alignment horizontal="left" vertical="top"/>
    </xf>
    <xf numFmtId="0" fontId="25" fillId="4" borderId="3" xfId="0" applyFont="1" applyFill="1" applyBorder="1" applyAlignment="1">
      <alignment horizontal="center" vertical="top"/>
    </xf>
    <xf numFmtId="0" fontId="25" fillId="4" borderId="4" xfId="0" applyFont="1" applyFill="1" applyBorder="1" applyAlignment="1">
      <alignment horizontal="center" vertical="top"/>
    </xf>
    <xf numFmtId="0" fontId="25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25" fillId="4" borderId="4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24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31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31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/>
    </xf>
    <xf numFmtId="0" fontId="26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4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5" fillId="0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27" fillId="7" borderId="28" xfId="0" applyFont="1" applyFill="1" applyBorder="1" applyAlignment="1">
      <alignment horizontal="center" vertical="center"/>
    </xf>
    <xf numFmtId="0" fontId="27" fillId="7" borderId="0" xfId="0" applyFont="1" applyFill="1" applyBorder="1" applyAlignment="1">
      <alignment horizontal="center" vertical="center"/>
    </xf>
    <xf numFmtId="0" fontId="27" fillId="7" borderId="29" xfId="0" applyFont="1" applyFill="1" applyBorder="1" applyAlignment="1">
      <alignment horizontal="center" vertical="center"/>
    </xf>
    <xf numFmtId="0" fontId="2" fillId="0" borderId="25" xfId="3" applyFont="1" applyFill="1" applyBorder="1" applyAlignment="1">
      <alignment horizontal="center"/>
    </xf>
    <xf numFmtId="0" fontId="2" fillId="0" borderId="26" xfId="3" applyFont="1" applyFill="1" applyBorder="1" applyAlignment="1">
      <alignment horizontal="center"/>
    </xf>
    <xf numFmtId="0" fontId="2" fillId="0" borderId="27" xfId="3" applyFont="1" applyFill="1" applyBorder="1" applyAlignment="1">
      <alignment horizontal="center"/>
    </xf>
    <xf numFmtId="0" fontId="2" fillId="0" borderId="28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2" fillId="0" borderId="29" xfId="3" applyFont="1" applyFill="1" applyBorder="1" applyAlignment="1">
      <alignment horizontal="center"/>
    </xf>
    <xf numFmtId="0" fontId="47" fillId="4" borderId="0" xfId="0" applyFont="1" applyFill="1" applyAlignment="1">
      <alignment horizontal="right" vertical="top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3" fontId="14" fillId="4" borderId="17" xfId="4" applyNumberFormat="1" applyFont="1" applyFill="1" applyBorder="1" applyAlignment="1">
      <alignment horizontal="center"/>
    </xf>
    <xf numFmtId="3" fontId="14" fillId="4" borderId="19" xfId="4" applyNumberFormat="1" applyFont="1" applyFill="1" applyBorder="1" applyAlignment="1">
      <alignment horizontal="center"/>
    </xf>
    <xf numFmtId="3" fontId="4" fillId="0" borderId="9" xfId="0" applyNumberFormat="1" applyFont="1" applyBorder="1" applyAlignment="1">
      <alignment horizontal="center" vertical="top" wrapText="1"/>
    </xf>
    <xf numFmtId="3" fontId="4" fillId="0" borderId="10" xfId="0" applyNumberFormat="1" applyFont="1" applyBorder="1" applyAlignment="1">
      <alignment horizontal="center" vertical="top" wrapText="1"/>
    </xf>
    <xf numFmtId="3" fontId="17" fillId="4" borderId="17" xfId="0" applyNumberFormat="1" applyFont="1" applyFill="1" applyBorder="1" applyAlignment="1">
      <alignment horizontal="right" vertical="center" wrapText="1"/>
    </xf>
    <xf numFmtId="3" fontId="17" fillId="4" borderId="19" xfId="0" applyNumberFormat="1" applyFont="1" applyFill="1" applyBorder="1" applyAlignment="1">
      <alignment horizontal="right" vertical="center" wrapText="1"/>
    </xf>
    <xf numFmtId="37" fontId="16" fillId="7" borderId="16" xfId="4" applyNumberFormat="1" applyFont="1" applyFill="1" applyBorder="1" applyAlignment="1">
      <alignment horizontal="center" vertical="center" wrapText="1"/>
    </xf>
    <xf numFmtId="37" fontId="16" fillId="7" borderId="16" xfId="4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25" fillId="4" borderId="0" xfId="0" applyFont="1" applyFill="1" applyBorder="1" applyAlignment="1" applyProtection="1">
      <alignment horizontal="center"/>
      <protection locked="0"/>
    </xf>
    <xf numFmtId="0" fontId="16" fillId="7" borderId="19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top"/>
    </xf>
    <xf numFmtId="0" fontId="16" fillId="7" borderId="11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8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right"/>
    </xf>
    <xf numFmtId="0" fontId="8" fillId="4" borderId="10" xfId="0" applyFont="1" applyFill="1" applyBorder="1" applyAlignment="1">
      <alignment horizontal="right"/>
    </xf>
    <xf numFmtId="0" fontId="8" fillId="4" borderId="16" xfId="0" applyFont="1" applyFill="1" applyBorder="1" applyAlignment="1" applyProtection="1">
      <alignment horizontal="center"/>
      <protection locked="0"/>
    </xf>
    <xf numFmtId="0" fontId="8" fillId="4" borderId="16" xfId="0" applyFont="1" applyFill="1" applyBorder="1" applyAlignment="1" applyProtection="1">
      <alignment horizontal="right"/>
      <protection locked="0"/>
    </xf>
    <xf numFmtId="0" fontId="8" fillId="4" borderId="9" xfId="0" applyFont="1" applyFill="1" applyBorder="1" applyAlignment="1" applyProtection="1">
      <alignment horizontal="right"/>
      <protection locked="0"/>
    </xf>
    <xf numFmtId="0" fontId="8" fillId="4" borderId="10" xfId="0" applyFont="1" applyFill="1" applyBorder="1" applyAlignment="1" applyProtection="1">
      <alignment horizontal="right"/>
      <protection locked="0"/>
    </xf>
    <xf numFmtId="0" fontId="16" fillId="7" borderId="1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6" fillId="7" borderId="16" xfId="3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20" xfId="0" applyFont="1" applyFill="1" applyBorder="1" applyAlignment="1">
      <alignment horizontal="left" vertical="center" wrapText="1"/>
    </xf>
    <xf numFmtId="0" fontId="9" fillId="4" borderId="21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top" wrapText="1" indent="1"/>
    </xf>
    <xf numFmtId="0" fontId="8" fillId="4" borderId="24" xfId="0" applyFont="1" applyFill="1" applyBorder="1" applyAlignment="1">
      <alignment horizontal="left" vertical="top" wrapText="1" inden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4" borderId="31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wrapText="1"/>
    </xf>
    <xf numFmtId="0" fontId="8" fillId="4" borderId="0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 indent="3"/>
    </xf>
    <xf numFmtId="0" fontId="9" fillId="4" borderId="10" xfId="0" applyFont="1" applyFill="1" applyBorder="1" applyAlignment="1">
      <alignment horizontal="left" vertical="center" wrapText="1" indent="3"/>
    </xf>
    <xf numFmtId="0" fontId="16" fillId="7" borderId="7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2" fillId="4" borderId="11" xfId="3" applyFont="1" applyFill="1" applyBorder="1" applyAlignment="1">
      <alignment horizontal="center"/>
    </xf>
    <xf numFmtId="0" fontId="2" fillId="4" borderId="7" xfId="3" applyFont="1" applyFill="1" applyBorder="1" applyAlignment="1">
      <alignment horizontal="center"/>
    </xf>
    <xf numFmtId="0" fontId="2" fillId="4" borderId="8" xfId="3" applyFont="1" applyFill="1" applyBorder="1" applyAlignment="1">
      <alignment horizontal="center"/>
    </xf>
    <xf numFmtId="0" fontId="2" fillId="4" borderId="1" xfId="3" applyFont="1" applyFill="1" applyBorder="1" applyAlignment="1">
      <alignment horizontal="center"/>
    </xf>
    <xf numFmtId="0" fontId="2" fillId="4" borderId="2" xfId="3" applyFont="1" applyFill="1" applyBorder="1" applyAlignment="1">
      <alignment horizont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0" fontId="24" fillId="8" borderId="3" xfId="3" applyFont="1" applyFill="1" applyBorder="1" applyAlignment="1" applyProtection="1">
      <alignment horizontal="center" vertical="center"/>
    </xf>
    <xf numFmtId="0" fontId="24" fillId="8" borderId="0" xfId="3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25" fillId="4" borderId="0" xfId="0" applyFont="1" applyFill="1" applyBorder="1" applyAlignment="1" applyProtection="1">
      <alignment wrapText="1"/>
      <protection locked="0"/>
    </xf>
    <xf numFmtId="0" fontId="24" fillId="7" borderId="3" xfId="3" applyFont="1" applyFill="1" applyBorder="1" applyAlignment="1" applyProtection="1">
      <alignment horizontal="center" vertical="center"/>
    </xf>
    <xf numFmtId="0" fontId="24" fillId="7" borderId="4" xfId="3" applyFont="1" applyFill="1" applyBorder="1" applyAlignment="1" applyProtection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 wrapText="1"/>
    </xf>
    <xf numFmtId="0" fontId="27" fillId="7" borderId="34" xfId="0" applyFont="1" applyFill="1" applyBorder="1" applyAlignment="1">
      <alignment horizontal="center" vertical="center" wrapText="1"/>
    </xf>
    <xf numFmtId="0" fontId="27" fillId="7" borderId="25" xfId="0" applyFont="1" applyFill="1" applyBorder="1" applyAlignment="1">
      <alignment horizontal="center" vertical="center" wrapText="1"/>
    </xf>
    <xf numFmtId="0" fontId="27" fillId="7" borderId="27" xfId="0" applyFont="1" applyFill="1" applyBorder="1" applyAlignment="1">
      <alignment horizontal="center" vertical="center" wrapText="1"/>
    </xf>
    <xf numFmtId="0" fontId="27" fillId="7" borderId="30" xfId="0" applyFont="1" applyFill="1" applyBorder="1" applyAlignment="1">
      <alignment horizontal="center" vertical="center" wrapText="1"/>
    </xf>
    <xf numFmtId="0" fontId="27" fillId="7" borderId="32" xfId="0" applyFont="1" applyFill="1" applyBorder="1" applyAlignment="1">
      <alignment horizontal="center" vertical="center" wrapText="1"/>
    </xf>
  </cellXfs>
  <cellStyles count="8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3" xfId="6"/>
    <cellStyle name="Normal 9" xfId="4"/>
    <cellStyle name="Porcentaje 2" xfId="7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45358</xdr:colOff>
      <xdr:row>0</xdr:row>
      <xdr:rowOff>90713</xdr:rowOff>
    </xdr:from>
    <xdr:to>
      <xdr:col>0</xdr:col>
      <xdr:colOff>1802947</xdr:colOff>
      <xdr:row>6</xdr:row>
      <xdr:rowOff>11339</xdr:rowOff>
    </xdr:to>
    <xdr:pic>
      <xdr:nvPicPr>
        <xdr:cNvPr id="5" name="Imagen 4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8" y="90713"/>
          <a:ext cx="1757589" cy="11566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2</xdr:col>
      <xdr:colOff>981075</xdr:colOff>
      <xdr:row>6</xdr:row>
      <xdr:rowOff>76200</xdr:rowOff>
    </xdr:to>
    <xdr:pic>
      <xdr:nvPicPr>
        <xdr:cNvPr id="3" name="Imagen 2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00025"/>
          <a:ext cx="1771650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2</xdr:col>
      <xdr:colOff>895350</xdr:colOff>
      <xdr:row>6</xdr:row>
      <xdr:rowOff>9525</xdr:rowOff>
    </xdr:to>
    <xdr:pic>
      <xdr:nvPicPr>
        <xdr:cNvPr id="3" name="Imagen 2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685925" cy="1038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2</xdr:col>
      <xdr:colOff>819150</xdr:colOff>
      <xdr:row>5</xdr:row>
      <xdr:rowOff>57150</xdr:rowOff>
    </xdr:to>
    <xdr:pic>
      <xdr:nvPicPr>
        <xdr:cNvPr id="3" name="Imagen 2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7150"/>
          <a:ext cx="1514475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47625</xdr:rowOff>
    </xdr:from>
    <xdr:to>
      <xdr:col>2</xdr:col>
      <xdr:colOff>828675</xdr:colOff>
      <xdr:row>6</xdr:row>
      <xdr:rowOff>76200</xdr:rowOff>
    </xdr:to>
    <xdr:pic>
      <xdr:nvPicPr>
        <xdr:cNvPr id="3" name="Imagen 2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52400"/>
          <a:ext cx="1600200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809625</xdr:colOff>
      <xdr:row>4</xdr:row>
      <xdr:rowOff>76200</xdr:rowOff>
    </xdr:to>
    <xdr:pic>
      <xdr:nvPicPr>
        <xdr:cNvPr id="4" name="Imagen 3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1504950" cy="800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13</xdr:row>
      <xdr:rowOff>171450</xdr:rowOff>
    </xdr:from>
    <xdr:to>
      <xdr:col>8</xdr:col>
      <xdr:colOff>142875</xdr:colOff>
      <xdr:row>20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14625" y="2181225"/>
          <a:ext cx="4086225" cy="12668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8</xdr:col>
      <xdr:colOff>142875</xdr:colOff>
      <xdr:row>34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14625" y="4543425"/>
          <a:ext cx="4086225" cy="12668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3</xdr:col>
      <xdr:colOff>1104900</xdr:colOff>
      <xdr:row>20</xdr:row>
      <xdr:rowOff>57150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2375" y="1619250"/>
          <a:ext cx="3028950" cy="12001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26</xdr:row>
      <xdr:rowOff>85725</xdr:rowOff>
    </xdr:from>
    <xdr:to>
      <xdr:col>3</xdr:col>
      <xdr:colOff>1171575</xdr:colOff>
      <xdr:row>35</xdr:row>
      <xdr:rowOff>38100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2375" y="3705225"/>
          <a:ext cx="3095625" cy="12382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314326</xdr:colOff>
      <xdr:row>4</xdr:row>
      <xdr:rowOff>85725</xdr:rowOff>
    </xdr:to>
    <xdr:pic>
      <xdr:nvPicPr>
        <xdr:cNvPr id="5" name="Imagen 4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1620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4</xdr:row>
      <xdr:rowOff>76200</xdr:rowOff>
    </xdr:to>
    <xdr:pic>
      <xdr:nvPicPr>
        <xdr:cNvPr id="3" name="Imagen 2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877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180975</xdr:colOff>
      <xdr:row>59</xdr:row>
      <xdr:rowOff>76200</xdr:rowOff>
    </xdr:from>
    <xdr:to>
      <xdr:col>1</xdr:col>
      <xdr:colOff>2162175</xdr:colOff>
      <xdr:row>62</xdr:row>
      <xdr:rowOff>38100</xdr:rowOff>
    </xdr:to>
    <xdr:grpSp>
      <xdr:nvGrpSpPr>
        <xdr:cNvPr id="6" name="Grupo 5"/>
        <xdr:cNvGrpSpPr/>
      </xdr:nvGrpSpPr>
      <xdr:grpSpPr>
        <a:xfrm>
          <a:off x="180975" y="10191750"/>
          <a:ext cx="2781300" cy="533400"/>
          <a:chOff x="1095375" y="7439025"/>
          <a:chExt cx="2781300" cy="533400"/>
        </a:xfrm>
      </xdr:grpSpPr>
      <xdr:sp macro="" textlink="">
        <xdr:nvSpPr>
          <xdr:cNvPr id="2" name="CuadroTexto 1"/>
          <xdr:cNvSpPr txBox="1"/>
        </xdr:nvSpPr>
        <xdr:spPr>
          <a:xfrm>
            <a:off x="1095375" y="7448550"/>
            <a:ext cx="2771775" cy="523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L.A.F.</a:t>
            </a:r>
            <a:r>
              <a:rPr lang="es-MX" sz="1100" baseline="0"/>
              <a:t> FERNANDO VALDEZ SANTACRUZ</a:t>
            </a:r>
          </a:p>
          <a:p>
            <a:pPr algn="ctr"/>
            <a:r>
              <a:rPr lang="es-MX" sz="1100" baseline="0"/>
              <a:t>DIRECTOR DE ADMINISTRACIÓN Y FINANZAS</a:t>
            </a:r>
            <a:endParaRPr lang="es-MX" sz="1100"/>
          </a:p>
        </xdr:txBody>
      </xdr:sp>
      <xdr:cxnSp macro="">
        <xdr:nvCxnSpPr>
          <xdr:cNvPr id="5" name="Conector recto 4"/>
          <xdr:cNvCxnSpPr/>
        </xdr:nvCxnSpPr>
        <xdr:spPr>
          <a:xfrm>
            <a:off x="1095375" y="7439025"/>
            <a:ext cx="2781300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2628900</xdr:colOff>
      <xdr:row>59</xdr:row>
      <xdr:rowOff>76200</xdr:rowOff>
    </xdr:from>
    <xdr:to>
      <xdr:col>4</xdr:col>
      <xdr:colOff>571500</xdr:colOff>
      <xdr:row>62</xdr:row>
      <xdr:rowOff>38100</xdr:rowOff>
    </xdr:to>
    <xdr:grpSp>
      <xdr:nvGrpSpPr>
        <xdr:cNvPr id="9" name="Grupo 8"/>
        <xdr:cNvGrpSpPr/>
      </xdr:nvGrpSpPr>
      <xdr:grpSpPr>
        <a:xfrm>
          <a:off x="3429000" y="10191750"/>
          <a:ext cx="3238500" cy="533400"/>
          <a:chOff x="1400175" y="8982075"/>
          <a:chExt cx="3238500" cy="533400"/>
        </a:xfrm>
      </xdr:grpSpPr>
      <xdr:sp macro="" textlink="">
        <xdr:nvSpPr>
          <xdr:cNvPr id="7" name="CuadroTexto 6"/>
          <xdr:cNvSpPr txBox="1"/>
        </xdr:nvSpPr>
        <xdr:spPr>
          <a:xfrm>
            <a:off x="1400175" y="8991600"/>
            <a:ext cx="3238500" cy="523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C.P. CECILIA PEDROZA</a:t>
            </a:r>
            <a:r>
              <a:rPr lang="es-MX" sz="1100" baseline="0"/>
              <a:t> SORIA</a:t>
            </a:r>
          </a:p>
          <a:p>
            <a:pPr algn="ctr"/>
            <a:r>
              <a:rPr lang="es-MX" sz="1100" baseline="0"/>
              <a:t>COORDINADORA DE CONTABILIDAD Y FINANZAS</a:t>
            </a:r>
            <a:endParaRPr lang="es-MX" sz="1100"/>
          </a:p>
        </xdr:txBody>
      </xdr:sp>
      <xdr:cxnSp macro="">
        <xdr:nvCxnSpPr>
          <xdr:cNvPr id="8" name="Conector recto 7"/>
          <xdr:cNvCxnSpPr/>
        </xdr:nvCxnSpPr>
        <xdr:spPr>
          <a:xfrm>
            <a:off x="1638300" y="8982075"/>
            <a:ext cx="2781300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3</xdr:col>
      <xdr:colOff>1009650</xdr:colOff>
      <xdr:row>5</xdr:row>
      <xdr:rowOff>66675</xdr:rowOff>
    </xdr:to>
    <xdr:pic>
      <xdr:nvPicPr>
        <xdr:cNvPr id="3" name="Imagen 2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1771650" cy="923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200025</xdr:colOff>
      <xdr:row>57</xdr:row>
      <xdr:rowOff>38100</xdr:rowOff>
    </xdr:from>
    <xdr:to>
      <xdr:col>3</xdr:col>
      <xdr:colOff>2981325</xdr:colOff>
      <xdr:row>60</xdr:row>
      <xdr:rowOff>0</xdr:rowOff>
    </xdr:to>
    <xdr:grpSp>
      <xdr:nvGrpSpPr>
        <xdr:cNvPr id="4" name="Grupo 3"/>
        <xdr:cNvGrpSpPr/>
      </xdr:nvGrpSpPr>
      <xdr:grpSpPr>
        <a:xfrm>
          <a:off x="1095375" y="10725150"/>
          <a:ext cx="2781300" cy="533400"/>
          <a:chOff x="1095375" y="7439025"/>
          <a:chExt cx="2781300" cy="533400"/>
        </a:xfrm>
      </xdr:grpSpPr>
      <xdr:sp macro="" textlink="">
        <xdr:nvSpPr>
          <xdr:cNvPr id="5" name="CuadroTexto 4"/>
          <xdr:cNvSpPr txBox="1"/>
        </xdr:nvSpPr>
        <xdr:spPr>
          <a:xfrm>
            <a:off x="1095375" y="7448550"/>
            <a:ext cx="2771775" cy="523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L.A.F.</a:t>
            </a:r>
            <a:r>
              <a:rPr lang="es-MX" sz="1100" baseline="0"/>
              <a:t> FERNANDO VALDEZ SANTACRUZ</a:t>
            </a:r>
          </a:p>
          <a:p>
            <a:pPr algn="ctr"/>
            <a:r>
              <a:rPr lang="es-MX" sz="1100" baseline="0"/>
              <a:t>DIRECTOR DE ADMINISTRACIÓN Y FINANZAS</a:t>
            </a:r>
            <a:endParaRPr lang="es-MX" sz="1100"/>
          </a:p>
        </xdr:txBody>
      </xdr:sp>
      <xdr:cxnSp macro="">
        <xdr:nvCxnSpPr>
          <xdr:cNvPr id="6" name="Conector recto 5"/>
          <xdr:cNvCxnSpPr/>
        </xdr:nvCxnSpPr>
        <xdr:spPr>
          <a:xfrm>
            <a:off x="1095375" y="7439025"/>
            <a:ext cx="2781300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657225</xdr:colOff>
      <xdr:row>57</xdr:row>
      <xdr:rowOff>76200</xdr:rowOff>
    </xdr:from>
    <xdr:to>
      <xdr:col>9</xdr:col>
      <xdr:colOff>485775</xdr:colOff>
      <xdr:row>60</xdr:row>
      <xdr:rowOff>38100</xdr:rowOff>
    </xdr:to>
    <xdr:grpSp>
      <xdr:nvGrpSpPr>
        <xdr:cNvPr id="8" name="Grupo 7"/>
        <xdr:cNvGrpSpPr/>
      </xdr:nvGrpSpPr>
      <xdr:grpSpPr>
        <a:xfrm>
          <a:off x="6515100" y="10763250"/>
          <a:ext cx="3238500" cy="533400"/>
          <a:chOff x="1400175" y="8982075"/>
          <a:chExt cx="3238500" cy="533400"/>
        </a:xfrm>
      </xdr:grpSpPr>
      <xdr:sp macro="" textlink="">
        <xdr:nvSpPr>
          <xdr:cNvPr id="9" name="CuadroTexto 8"/>
          <xdr:cNvSpPr txBox="1"/>
        </xdr:nvSpPr>
        <xdr:spPr>
          <a:xfrm>
            <a:off x="1400175" y="8991600"/>
            <a:ext cx="3238500" cy="523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C.P. CECILIA PEDROZA</a:t>
            </a:r>
            <a:r>
              <a:rPr lang="es-MX" sz="1100" baseline="0"/>
              <a:t> SORIA</a:t>
            </a:r>
          </a:p>
          <a:p>
            <a:pPr algn="ctr"/>
            <a:r>
              <a:rPr lang="es-MX" sz="1100" baseline="0"/>
              <a:t>COORDINADORA DE CONTABILIDAD Y FINANZAS</a:t>
            </a:r>
            <a:endParaRPr lang="es-MX" sz="1100"/>
          </a:p>
        </xdr:txBody>
      </xdr:sp>
      <xdr:cxnSp macro="">
        <xdr:nvCxnSpPr>
          <xdr:cNvPr id="10" name="Conector recto 9"/>
          <xdr:cNvCxnSpPr/>
        </xdr:nvCxnSpPr>
        <xdr:spPr>
          <a:xfrm>
            <a:off x="1638300" y="8982075"/>
            <a:ext cx="2781300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619125</xdr:colOff>
      <xdr:row>5</xdr:row>
      <xdr:rowOff>142875</xdr:rowOff>
    </xdr:to>
    <xdr:pic>
      <xdr:nvPicPr>
        <xdr:cNvPr id="3" name="Imagen 2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650" cy="9429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3752850</xdr:colOff>
      <xdr:row>31</xdr:row>
      <xdr:rowOff>57150</xdr:rowOff>
    </xdr:from>
    <xdr:to>
      <xdr:col>2</xdr:col>
      <xdr:colOff>742950</xdr:colOff>
      <xdr:row>34</xdr:row>
      <xdr:rowOff>104775</xdr:rowOff>
    </xdr:to>
    <xdr:grpSp>
      <xdr:nvGrpSpPr>
        <xdr:cNvPr id="4" name="Grupo 3"/>
        <xdr:cNvGrpSpPr/>
      </xdr:nvGrpSpPr>
      <xdr:grpSpPr>
        <a:xfrm>
          <a:off x="4905375" y="5200650"/>
          <a:ext cx="3238500" cy="533400"/>
          <a:chOff x="1400175" y="8982075"/>
          <a:chExt cx="3238500" cy="533400"/>
        </a:xfrm>
      </xdr:grpSpPr>
      <xdr:sp macro="" textlink="">
        <xdr:nvSpPr>
          <xdr:cNvPr id="5" name="CuadroTexto 4"/>
          <xdr:cNvSpPr txBox="1"/>
        </xdr:nvSpPr>
        <xdr:spPr>
          <a:xfrm>
            <a:off x="1400175" y="8991600"/>
            <a:ext cx="3238500" cy="523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C.P. CECILIA PEDROZA</a:t>
            </a:r>
            <a:r>
              <a:rPr lang="es-MX" sz="1100" baseline="0"/>
              <a:t> SORIA</a:t>
            </a:r>
          </a:p>
          <a:p>
            <a:pPr algn="ctr"/>
            <a:r>
              <a:rPr lang="es-MX" sz="1100" baseline="0"/>
              <a:t>COORDINADORA DE CONTABILIDAD Y FINANZAS</a:t>
            </a:r>
            <a:endParaRPr lang="es-MX" sz="1100"/>
          </a:p>
        </xdr:txBody>
      </xdr:sp>
      <xdr:cxnSp macro="">
        <xdr:nvCxnSpPr>
          <xdr:cNvPr id="6" name="Conector recto 5"/>
          <xdr:cNvCxnSpPr/>
        </xdr:nvCxnSpPr>
        <xdr:spPr>
          <a:xfrm>
            <a:off x="1638300" y="8982075"/>
            <a:ext cx="2781300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485775</xdr:colOff>
      <xdr:row>30</xdr:row>
      <xdr:rowOff>142875</xdr:rowOff>
    </xdr:from>
    <xdr:to>
      <xdr:col>1</xdr:col>
      <xdr:colOff>2114550</xdr:colOff>
      <xdr:row>34</xdr:row>
      <xdr:rowOff>28575</xdr:rowOff>
    </xdr:to>
    <xdr:grpSp>
      <xdr:nvGrpSpPr>
        <xdr:cNvPr id="7" name="Grupo 6"/>
        <xdr:cNvGrpSpPr/>
      </xdr:nvGrpSpPr>
      <xdr:grpSpPr>
        <a:xfrm>
          <a:off x="485775" y="5124450"/>
          <a:ext cx="2781300" cy="533400"/>
          <a:chOff x="1095375" y="7439025"/>
          <a:chExt cx="2781300" cy="533400"/>
        </a:xfrm>
      </xdr:grpSpPr>
      <xdr:sp macro="" textlink="">
        <xdr:nvSpPr>
          <xdr:cNvPr id="8" name="CuadroTexto 7"/>
          <xdr:cNvSpPr txBox="1"/>
        </xdr:nvSpPr>
        <xdr:spPr>
          <a:xfrm>
            <a:off x="1095375" y="7448550"/>
            <a:ext cx="2771775" cy="523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L.A.F.</a:t>
            </a:r>
            <a:r>
              <a:rPr lang="es-MX" sz="1100" baseline="0"/>
              <a:t> FERNANDO VALDEZ SANTACRUZ</a:t>
            </a:r>
          </a:p>
          <a:p>
            <a:pPr algn="ctr"/>
            <a:r>
              <a:rPr lang="es-MX" sz="1100" baseline="0"/>
              <a:t>DIRECTOR DE ADMINISTRACIÓN Y FINANZAS</a:t>
            </a:r>
            <a:endParaRPr lang="es-MX" sz="1100"/>
          </a:p>
        </xdr:txBody>
      </xdr:sp>
      <xdr:cxnSp macro="">
        <xdr:nvCxnSpPr>
          <xdr:cNvPr id="9" name="Conector recto 8"/>
          <xdr:cNvCxnSpPr/>
        </xdr:nvCxnSpPr>
        <xdr:spPr>
          <a:xfrm>
            <a:off x="1095375" y="7439025"/>
            <a:ext cx="2781300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733425</xdr:colOff>
      <xdr:row>5</xdr:row>
      <xdr:rowOff>123825</xdr:rowOff>
    </xdr:to>
    <xdr:pic>
      <xdr:nvPicPr>
        <xdr:cNvPr id="3" name="Imagen 2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685925" cy="923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981075</xdr:colOff>
      <xdr:row>35</xdr:row>
      <xdr:rowOff>114300</xdr:rowOff>
    </xdr:from>
    <xdr:to>
      <xdr:col>1</xdr:col>
      <xdr:colOff>2771775</xdr:colOff>
      <xdr:row>39</xdr:row>
      <xdr:rowOff>0</xdr:rowOff>
    </xdr:to>
    <xdr:grpSp>
      <xdr:nvGrpSpPr>
        <xdr:cNvPr id="4" name="Grupo 3"/>
        <xdr:cNvGrpSpPr/>
      </xdr:nvGrpSpPr>
      <xdr:grpSpPr>
        <a:xfrm>
          <a:off x="981075" y="6048375"/>
          <a:ext cx="2781300" cy="533400"/>
          <a:chOff x="1095375" y="7439025"/>
          <a:chExt cx="2781300" cy="533400"/>
        </a:xfrm>
      </xdr:grpSpPr>
      <xdr:sp macro="" textlink="">
        <xdr:nvSpPr>
          <xdr:cNvPr id="5" name="CuadroTexto 4"/>
          <xdr:cNvSpPr txBox="1"/>
        </xdr:nvSpPr>
        <xdr:spPr>
          <a:xfrm>
            <a:off x="1095375" y="7448550"/>
            <a:ext cx="2771775" cy="523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L.A.F.</a:t>
            </a:r>
            <a:r>
              <a:rPr lang="es-MX" sz="1100" baseline="0"/>
              <a:t> FERNANDO VALDEZ SANTACRUZ</a:t>
            </a:r>
          </a:p>
          <a:p>
            <a:pPr algn="ctr"/>
            <a:r>
              <a:rPr lang="es-MX" sz="1100" baseline="0"/>
              <a:t>DIRECTOR DE ADMINISTRACIÓN Y FINANZAS</a:t>
            </a:r>
            <a:endParaRPr lang="es-MX" sz="1100"/>
          </a:p>
        </xdr:txBody>
      </xdr:sp>
      <xdr:cxnSp macro="">
        <xdr:nvCxnSpPr>
          <xdr:cNvPr id="6" name="Conector recto 5"/>
          <xdr:cNvCxnSpPr/>
        </xdr:nvCxnSpPr>
        <xdr:spPr>
          <a:xfrm>
            <a:off x="1095375" y="7439025"/>
            <a:ext cx="2781300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4152900</xdr:colOff>
      <xdr:row>35</xdr:row>
      <xdr:rowOff>104775</xdr:rowOff>
    </xdr:from>
    <xdr:to>
      <xdr:col>6</xdr:col>
      <xdr:colOff>19050</xdr:colOff>
      <xdr:row>38</xdr:row>
      <xdr:rowOff>152400</xdr:rowOff>
    </xdr:to>
    <xdr:grpSp>
      <xdr:nvGrpSpPr>
        <xdr:cNvPr id="7" name="Grupo 6"/>
        <xdr:cNvGrpSpPr/>
      </xdr:nvGrpSpPr>
      <xdr:grpSpPr>
        <a:xfrm>
          <a:off x="5143500" y="6038850"/>
          <a:ext cx="3238500" cy="533400"/>
          <a:chOff x="1400175" y="8982075"/>
          <a:chExt cx="3238500" cy="533400"/>
        </a:xfrm>
      </xdr:grpSpPr>
      <xdr:sp macro="" textlink="">
        <xdr:nvSpPr>
          <xdr:cNvPr id="8" name="CuadroTexto 7"/>
          <xdr:cNvSpPr txBox="1"/>
        </xdr:nvSpPr>
        <xdr:spPr>
          <a:xfrm>
            <a:off x="1400175" y="8991600"/>
            <a:ext cx="3238500" cy="523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C.P. CECILIA PEDROZA</a:t>
            </a:r>
            <a:r>
              <a:rPr lang="es-MX" sz="1100" baseline="0"/>
              <a:t> SORIA</a:t>
            </a:r>
          </a:p>
          <a:p>
            <a:pPr algn="ctr"/>
            <a:r>
              <a:rPr lang="es-MX" sz="1100" baseline="0"/>
              <a:t>COORDINADORA DE CONTABILIDAD Y FINANZAS</a:t>
            </a:r>
            <a:endParaRPr lang="es-MX" sz="1100"/>
          </a:p>
        </xdr:txBody>
      </xdr:sp>
      <xdr:cxnSp macro="">
        <xdr:nvCxnSpPr>
          <xdr:cNvPr id="9" name="Conector recto 8"/>
          <xdr:cNvCxnSpPr/>
        </xdr:nvCxnSpPr>
        <xdr:spPr>
          <a:xfrm>
            <a:off x="1638300" y="8982075"/>
            <a:ext cx="2781300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46465</xdr:colOff>
      <xdr:row>0</xdr:row>
      <xdr:rowOff>0</xdr:rowOff>
    </xdr:from>
    <xdr:to>
      <xdr:col>0</xdr:col>
      <xdr:colOff>1486831</xdr:colOff>
      <xdr:row>5</xdr:row>
      <xdr:rowOff>58079</xdr:rowOff>
    </xdr:to>
    <xdr:pic>
      <xdr:nvPicPr>
        <xdr:cNvPr id="3" name="Imagen 2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65" y="0"/>
          <a:ext cx="1440366" cy="11035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847725</xdr:colOff>
      <xdr:row>5</xdr:row>
      <xdr:rowOff>209549</xdr:rowOff>
    </xdr:to>
    <xdr:pic>
      <xdr:nvPicPr>
        <xdr:cNvPr id="3" name="Imagen 2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771650" cy="100964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4038600</xdr:colOff>
      <xdr:row>45</xdr:row>
      <xdr:rowOff>152400</xdr:rowOff>
    </xdr:from>
    <xdr:to>
      <xdr:col>5</xdr:col>
      <xdr:colOff>47625</xdr:colOff>
      <xdr:row>49</xdr:row>
      <xdr:rowOff>38100</xdr:rowOff>
    </xdr:to>
    <xdr:grpSp>
      <xdr:nvGrpSpPr>
        <xdr:cNvPr id="4" name="Grupo 3"/>
        <xdr:cNvGrpSpPr/>
      </xdr:nvGrpSpPr>
      <xdr:grpSpPr>
        <a:xfrm>
          <a:off x="5029200" y="8610600"/>
          <a:ext cx="3238500" cy="533400"/>
          <a:chOff x="1400175" y="8982075"/>
          <a:chExt cx="3238500" cy="533400"/>
        </a:xfrm>
      </xdr:grpSpPr>
      <xdr:sp macro="" textlink="">
        <xdr:nvSpPr>
          <xdr:cNvPr id="5" name="CuadroTexto 4"/>
          <xdr:cNvSpPr txBox="1"/>
        </xdr:nvSpPr>
        <xdr:spPr>
          <a:xfrm>
            <a:off x="1400175" y="8991600"/>
            <a:ext cx="3238500" cy="523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C.P. CECILIA PEDROZA</a:t>
            </a:r>
            <a:r>
              <a:rPr lang="es-MX" sz="1100" baseline="0"/>
              <a:t> SORIA</a:t>
            </a:r>
          </a:p>
          <a:p>
            <a:pPr algn="ctr"/>
            <a:r>
              <a:rPr lang="es-MX" sz="1100" baseline="0"/>
              <a:t>COORDINADORA DE CONTABILIDAD Y FINANZAS</a:t>
            </a:r>
            <a:endParaRPr lang="es-MX" sz="1100"/>
          </a:p>
        </xdr:txBody>
      </xdr:sp>
      <xdr:cxnSp macro="">
        <xdr:nvCxnSpPr>
          <xdr:cNvPr id="6" name="Conector recto 5"/>
          <xdr:cNvCxnSpPr/>
        </xdr:nvCxnSpPr>
        <xdr:spPr>
          <a:xfrm>
            <a:off x="1638300" y="8982075"/>
            <a:ext cx="2781300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276225</xdr:colOff>
      <xdr:row>46</xdr:row>
      <xdr:rowOff>19050</xdr:rowOff>
    </xdr:from>
    <xdr:to>
      <xdr:col>1</xdr:col>
      <xdr:colOff>2066925</xdr:colOff>
      <xdr:row>49</xdr:row>
      <xdr:rowOff>66675</xdr:rowOff>
    </xdr:to>
    <xdr:grpSp>
      <xdr:nvGrpSpPr>
        <xdr:cNvPr id="7" name="Grupo 6"/>
        <xdr:cNvGrpSpPr/>
      </xdr:nvGrpSpPr>
      <xdr:grpSpPr>
        <a:xfrm>
          <a:off x="276225" y="8639175"/>
          <a:ext cx="2781300" cy="533400"/>
          <a:chOff x="1095375" y="7439025"/>
          <a:chExt cx="2781300" cy="533400"/>
        </a:xfrm>
      </xdr:grpSpPr>
      <xdr:sp macro="" textlink="">
        <xdr:nvSpPr>
          <xdr:cNvPr id="8" name="CuadroTexto 7"/>
          <xdr:cNvSpPr txBox="1"/>
        </xdr:nvSpPr>
        <xdr:spPr>
          <a:xfrm>
            <a:off x="1095375" y="7448550"/>
            <a:ext cx="2771775" cy="523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L.A.F.</a:t>
            </a:r>
            <a:r>
              <a:rPr lang="es-MX" sz="1100" baseline="0"/>
              <a:t> FERNANDO VALDEZ SANTACRUZ</a:t>
            </a:r>
          </a:p>
          <a:p>
            <a:pPr algn="ctr"/>
            <a:r>
              <a:rPr lang="es-MX" sz="1100" baseline="0"/>
              <a:t>DIRECTOR DE ADMINISTRACIÓN Y FINANZAS</a:t>
            </a:r>
            <a:endParaRPr lang="es-MX" sz="1100"/>
          </a:p>
        </xdr:txBody>
      </xdr:sp>
      <xdr:cxnSp macro="">
        <xdr:nvCxnSpPr>
          <xdr:cNvPr id="9" name="Conector recto 8"/>
          <xdr:cNvCxnSpPr/>
        </xdr:nvCxnSpPr>
        <xdr:spPr>
          <a:xfrm>
            <a:off x="1095375" y="7439025"/>
            <a:ext cx="2781300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76200</xdr:colOff>
      <xdr:row>8</xdr:row>
      <xdr:rowOff>76200</xdr:rowOff>
    </xdr:from>
    <xdr:to>
      <xdr:col>5</xdr:col>
      <xdr:colOff>0</xdr:colOff>
      <xdr:row>32</xdr:row>
      <xdr:rowOff>95250</xdr:rowOff>
    </xdr:to>
    <xdr:pic>
      <xdr:nvPicPr>
        <xdr:cNvPr id="10" name="Imagen 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828800"/>
          <a:ext cx="8143875" cy="459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0</xdr:rowOff>
    </xdr:from>
    <xdr:to>
      <xdr:col>1</xdr:col>
      <xdr:colOff>1543051</xdr:colOff>
      <xdr:row>6</xdr:row>
      <xdr:rowOff>47625</xdr:rowOff>
    </xdr:to>
    <xdr:pic>
      <xdr:nvPicPr>
        <xdr:cNvPr id="4" name="Imagen 3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1" y="0"/>
          <a:ext cx="1409700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571500</xdr:colOff>
      <xdr:row>5</xdr:row>
      <xdr:rowOff>28575</xdr:rowOff>
    </xdr:to>
    <xdr:pic>
      <xdr:nvPicPr>
        <xdr:cNvPr id="3" name="Imagen 2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495425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476250</xdr:colOff>
      <xdr:row>33</xdr:row>
      <xdr:rowOff>133350</xdr:rowOff>
    </xdr:from>
    <xdr:to>
      <xdr:col>2</xdr:col>
      <xdr:colOff>1714500</xdr:colOff>
      <xdr:row>37</xdr:row>
      <xdr:rowOff>57150</xdr:rowOff>
    </xdr:to>
    <xdr:grpSp>
      <xdr:nvGrpSpPr>
        <xdr:cNvPr id="4" name="Grupo 3"/>
        <xdr:cNvGrpSpPr/>
      </xdr:nvGrpSpPr>
      <xdr:grpSpPr>
        <a:xfrm>
          <a:off x="1466850" y="5210175"/>
          <a:ext cx="2781300" cy="533400"/>
          <a:chOff x="1095375" y="7439025"/>
          <a:chExt cx="2781300" cy="533400"/>
        </a:xfrm>
      </xdr:grpSpPr>
      <xdr:sp macro="" textlink="">
        <xdr:nvSpPr>
          <xdr:cNvPr id="5" name="CuadroTexto 4"/>
          <xdr:cNvSpPr txBox="1"/>
        </xdr:nvSpPr>
        <xdr:spPr>
          <a:xfrm>
            <a:off x="1095375" y="7448550"/>
            <a:ext cx="2771775" cy="523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L.A.F.</a:t>
            </a:r>
            <a:r>
              <a:rPr lang="es-MX" sz="1100" baseline="0"/>
              <a:t> FERNANDO VALDEZ SANTACRUZ</a:t>
            </a:r>
          </a:p>
          <a:p>
            <a:pPr algn="ctr"/>
            <a:r>
              <a:rPr lang="es-MX" sz="1100" baseline="0"/>
              <a:t>DIRECTOR DE ADMINISTRACIÓN Y FINANZAS</a:t>
            </a:r>
            <a:endParaRPr lang="es-MX" sz="1100"/>
          </a:p>
        </xdr:txBody>
      </xdr:sp>
      <xdr:cxnSp macro="">
        <xdr:nvCxnSpPr>
          <xdr:cNvPr id="6" name="Conector recto 5"/>
          <xdr:cNvCxnSpPr/>
        </xdr:nvCxnSpPr>
        <xdr:spPr>
          <a:xfrm>
            <a:off x="1095375" y="7439025"/>
            <a:ext cx="2781300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4229100</xdr:colOff>
      <xdr:row>34</xdr:row>
      <xdr:rowOff>57150</xdr:rowOff>
    </xdr:from>
    <xdr:to>
      <xdr:col>3</xdr:col>
      <xdr:colOff>1838325</xdr:colOff>
      <xdr:row>37</xdr:row>
      <xdr:rowOff>133350</xdr:rowOff>
    </xdr:to>
    <xdr:grpSp>
      <xdr:nvGrpSpPr>
        <xdr:cNvPr id="7" name="Grupo 6"/>
        <xdr:cNvGrpSpPr/>
      </xdr:nvGrpSpPr>
      <xdr:grpSpPr>
        <a:xfrm>
          <a:off x="6762750" y="5286375"/>
          <a:ext cx="3238500" cy="533400"/>
          <a:chOff x="1400175" y="8982075"/>
          <a:chExt cx="3238500" cy="533400"/>
        </a:xfrm>
      </xdr:grpSpPr>
      <xdr:sp macro="" textlink="">
        <xdr:nvSpPr>
          <xdr:cNvPr id="8" name="CuadroTexto 7"/>
          <xdr:cNvSpPr txBox="1"/>
        </xdr:nvSpPr>
        <xdr:spPr>
          <a:xfrm>
            <a:off x="1400175" y="8991600"/>
            <a:ext cx="3238500" cy="523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C.P. CECILIA PEDROZA</a:t>
            </a:r>
            <a:r>
              <a:rPr lang="es-MX" sz="1100" baseline="0"/>
              <a:t> SORIA</a:t>
            </a:r>
          </a:p>
          <a:p>
            <a:pPr algn="ctr"/>
            <a:r>
              <a:rPr lang="es-MX" sz="1100" baseline="0"/>
              <a:t>COORDINADORA DE CONTABILIDAD Y FINANZAS</a:t>
            </a:r>
            <a:endParaRPr lang="es-MX" sz="1100"/>
          </a:p>
        </xdr:txBody>
      </xdr:sp>
      <xdr:cxnSp macro="">
        <xdr:nvCxnSpPr>
          <xdr:cNvPr id="9" name="Conector recto 8"/>
          <xdr:cNvCxnSpPr/>
        </xdr:nvCxnSpPr>
        <xdr:spPr>
          <a:xfrm>
            <a:off x="1638300" y="8982075"/>
            <a:ext cx="2781300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152400</xdr:rowOff>
    </xdr:from>
    <xdr:to>
      <xdr:col>2</xdr:col>
      <xdr:colOff>609601</xdr:colOff>
      <xdr:row>4</xdr:row>
      <xdr:rowOff>133350</xdr:rowOff>
    </xdr:to>
    <xdr:pic>
      <xdr:nvPicPr>
        <xdr:cNvPr id="3" name="Imagen 2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152400"/>
          <a:ext cx="1371600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819150</xdr:colOff>
      <xdr:row>33</xdr:row>
      <xdr:rowOff>85725</xdr:rowOff>
    </xdr:from>
    <xdr:to>
      <xdr:col>4</xdr:col>
      <xdr:colOff>1971675</xdr:colOff>
      <xdr:row>37</xdr:row>
      <xdr:rowOff>9525</xdr:rowOff>
    </xdr:to>
    <xdr:grpSp>
      <xdr:nvGrpSpPr>
        <xdr:cNvPr id="4" name="Grupo 3"/>
        <xdr:cNvGrpSpPr/>
      </xdr:nvGrpSpPr>
      <xdr:grpSpPr>
        <a:xfrm>
          <a:off x="5476875" y="5153025"/>
          <a:ext cx="3238500" cy="533400"/>
          <a:chOff x="1400175" y="8982075"/>
          <a:chExt cx="3238500" cy="533400"/>
        </a:xfrm>
      </xdr:grpSpPr>
      <xdr:sp macro="" textlink="">
        <xdr:nvSpPr>
          <xdr:cNvPr id="5" name="CuadroTexto 4"/>
          <xdr:cNvSpPr txBox="1"/>
        </xdr:nvSpPr>
        <xdr:spPr>
          <a:xfrm>
            <a:off x="1400175" y="8991600"/>
            <a:ext cx="3238500" cy="523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C.P. CECILIA PEDROZA</a:t>
            </a:r>
            <a:r>
              <a:rPr lang="es-MX" sz="1100" baseline="0"/>
              <a:t> SORIA</a:t>
            </a:r>
          </a:p>
          <a:p>
            <a:pPr algn="ctr"/>
            <a:r>
              <a:rPr lang="es-MX" sz="1100" baseline="0"/>
              <a:t>COORDINADORA DE CONTABILIDAD Y FINANZAS</a:t>
            </a:r>
            <a:endParaRPr lang="es-MX" sz="1100"/>
          </a:p>
        </xdr:txBody>
      </xdr:sp>
      <xdr:cxnSp macro="">
        <xdr:nvCxnSpPr>
          <xdr:cNvPr id="6" name="Conector recto 5"/>
          <xdr:cNvCxnSpPr/>
        </xdr:nvCxnSpPr>
        <xdr:spPr>
          <a:xfrm>
            <a:off x="1638300" y="8982075"/>
            <a:ext cx="2781300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590550</xdr:colOff>
      <xdr:row>33</xdr:row>
      <xdr:rowOff>76200</xdr:rowOff>
    </xdr:from>
    <xdr:to>
      <xdr:col>2</xdr:col>
      <xdr:colOff>2609850</xdr:colOff>
      <xdr:row>37</xdr:row>
      <xdr:rowOff>0</xdr:rowOff>
    </xdr:to>
    <xdr:grpSp>
      <xdr:nvGrpSpPr>
        <xdr:cNvPr id="7" name="Grupo 6"/>
        <xdr:cNvGrpSpPr/>
      </xdr:nvGrpSpPr>
      <xdr:grpSpPr>
        <a:xfrm>
          <a:off x="800100" y="5143500"/>
          <a:ext cx="2781300" cy="533400"/>
          <a:chOff x="1095375" y="7439025"/>
          <a:chExt cx="2781300" cy="533400"/>
        </a:xfrm>
      </xdr:grpSpPr>
      <xdr:sp macro="" textlink="">
        <xdr:nvSpPr>
          <xdr:cNvPr id="8" name="CuadroTexto 7"/>
          <xdr:cNvSpPr txBox="1"/>
        </xdr:nvSpPr>
        <xdr:spPr>
          <a:xfrm>
            <a:off x="1095375" y="7448550"/>
            <a:ext cx="2771775" cy="523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L.A.F.</a:t>
            </a:r>
            <a:r>
              <a:rPr lang="es-MX" sz="1100" baseline="0"/>
              <a:t> FERNANDO VALDEZ SANTACRUZ</a:t>
            </a:r>
          </a:p>
          <a:p>
            <a:pPr algn="ctr"/>
            <a:r>
              <a:rPr lang="es-MX" sz="1100" baseline="0"/>
              <a:t>DIRECTOR DE ADMINISTRACIÓN Y FINANZAS</a:t>
            </a:r>
            <a:endParaRPr lang="es-MX" sz="1100"/>
          </a:p>
        </xdr:txBody>
      </xdr:sp>
      <xdr:cxnSp macro="">
        <xdr:nvCxnSpPr>
          <xdr:cNvPr id="9" name="Conector recto 8"/>
          <xdr:cNvCxnSpPr/>
        </xdr:nvCxnSpPr>
        <xdr:spPr>
          <a:xfrm>
            <a:off x="1095375" y="7439025"/>
            <a:ext cx="2781300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13</xdr:row>
      <xdr:rowOff>1</xdr:rowOff>
    </xdr:from>
    <xdr:to>
      <xdr:col>2</xdr:col>
      <xdr:colOff>5704762</xdr:colOff>
      <xdr:row>23</xdr:row>
      <xdr:rowOff>19051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625" y="2343151"/>
          <a:ext cx="5057062" cy="19240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742950</xdr:colOff>
      <xdr:row>3</xdr:row>
      <xdr:rowOff>200025</xdr:rowOff>
    </xdr:to>
    <xdr:pic>
      <xdr:nvPicPr>
        <xdr:cNvPr id="5" name="Imagen 4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543050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180975</xdr:colOff>
      <xdr:row>39</xdr:row>
      <xdr:rowOff>133350</xdr:rowOff>
    </xdr:from>
    <xdr:to>
      <xdr:col>2</xdr:col>
      <xdr:colOff>2962275</xdr:colOff>
      <xdr:row>42</xdr:row>
      <xdr:rowOff>95250</xdr:rowOff>
    </xdr:to>
    <xdr:grpSp>
      <xdr:nvGrpSpPr>
        <xdr:cNvPr id="4" name="Grupo 3"/>
        <xdr:cNvGrpSpPr/>
      </xdr:nvGrpSpPr>
      <xdr:grpSpPr>
        <a:xfrm>
          <a:off x="1104900" y="7439025"/>
          <a:ext cx="2781300" cy="533400"/>
          <a:chOff x="1095375" y="7439025"/>
          <a:chExt cx="2781300" cy="533400"/>
        </a:xfrm>
      </xdr:grpSpPr>
      <xdr:sp macro="" textlink="">
        <xdr:nvSpPr>
          <xdr:cNvPr id="6" name="CuadroTexto 5"/>
          <xdr:cNvSpPr txBox="1"/>
        </xdr:nvSpPr>
        <xdr:spPr>
          <a:xfrm>
            <a:off x="1095375" y="7448550"/>
            <a:ext cx="2771775" cy="523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L.A.F.</a:t>
            </a:r>
            <a:r>
              <a:rPr lang="es-MX" sz="1100" baseline="0"/>
              <a:t> FERNANDO VALDEZ SANTACRUZ</a:t>
            </a:r>
          </a:p>
          <a:p>
            <a:pPr algn="ctr"/>
            <a:r>
              <a:rPr lang="es-MX" sz="1100" baseline="0"/>
              <a:t>DIRECTOR DE ADMINISTRACIÓN Y FINANZAS</a:t>
            </a:r>
            <a:endParaRPr lang="es-MX" sz="1100"/>
          </a:p>
        </xdr:txBody>
      </xdr:sp>
      <xdr:cxnSp macro="">
        <xdr:nvCxnSpPr>
          <xdr:cNvPr id="7" name="Conector recto 6"/>
          <xdr:cNvCxnSpPr/>
        </xdr:nvCxnSpPr>
        <xdr:spPr>
          <a:xfrm>
            <a:off x="1095375" y="7439025"/>
            <a:ext cx="2781300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3971925</xdr:colOff>
      <xdr:row>40</xdr:row>
      <xdr:rowOff>28575</xdr:rowOff>
    </xdr:from>
    <xdr:to>
      <xdr:col>2</xdr:col>
      <xdr:colOff>7210425</xdr:colOff>
      <xdr:row>42</xdr:row>
      <xdr:rowOff>180975</xdr:rowOff>
    </xdr:to>
    <xdr:grpSp>
      <xdr:nvGrpSpPr>
        <xdr:cNvPr id="8" name="Grupo 7"/>
        <xdr:cNvGrpSpPr/>
      </xdr:nvGrpSpPr>
      <xdr:grpSpPr>
        <a:xfrm>
          <a:off x="4895850" y="7524750"/>
          <a:ext cx="3238500" cy="533400"/>
          <a:chOff x="1400175" y="8982075"/>
          <a:chExt cx="3238500" cy="533400"/>
        </a:xfrm>
      </xdr:grpSpPr>
      <xdr:sp macro="" textlink="">
        <xdr:nvSpPr>
          <xdr:cNvPr id="9" name="CuadroTexto 8"/>
          <xdr:cNvSpPr txBox="1"/>
        </xdr:nvSpPr>
        <xdr:spPr>
          <a:xfrm>
            <a:off x="1400175" y="8991600"/>
            <a:ext cx="3238500" cy="523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C.P. CECILIA PEDROZA</a:t>
            </a:r>
            <a:r>
              <a:rPr lang="es-MX" sz="1100" baseline="0"/>
              <a:t> SORIA</a:t>
            </a:r>
          </a:p>
          <a:p>
            <a:pPr algn="ctr"/>
            <a:r>
              <a:rPr lang="es-MX" sz="1100" baseline="0"/>
              <a:t>COORDINADORA DE CONTABILIDAD Y FINANZAS</a:t>
            </a:r>
            <a:endParaRPr lang="es-MX" sz="1100"/>
          </a:p>
        </xdr:txBody>
      </xdr:sp>
      <xdr:cxnSp macro="">
        <xdr:nvCxnSpPr>
          <xdr:cNvPr id="10" name="Conector recto 9"/>
          <xdr:cNvCxnSpPr/>
        </xdr:nvCxnSpPr>
        <xdr:spPr>
          <a:xfrm>
            <a:off x="1638300" y="8982075"/>
            <a:ext cx="2781300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19050</xdr:rowOff>
    </xdr:from>
    <xdr:to>
      <xdr:col>1</xdr:col>
      <xdr:colOff>971550</xdr:colOff>
      <xdr:row>4</xdr:row>
      <xdr:rowOff>238125</xdr:rowOff>
    </xdr:to>
    <xdr:pic>
      <xdr:nvPicPr>
        <xdr:cNvPr id="3" name="Imagen 2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9050"/>
          <a:ext cx="1181099" cy="904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0</xdr:rowOff>
    </xdr:from>
    <xdr:to>
      <xdr:col>2</xdr:col>
      <xdr:colOff>409575</xdr:colOff>
      <xdr:row>4</xdr:row>
      <xdr:rowOff>95250</xdr:rowOff>
    </xdr:to>
    <xdr:pic>
      <xdr:nvPicPr>
        <xdr:cNvPr id="3" name="Imagen 2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0"/>
          <a:ext cx="1162049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2</xdr:col>
      <xdr:colOff>47625</xdr:colOff>
      <xdr:row>5</xdr:row>
      <xdr:rowOff>57150</xdr:rowOff>
    </xdr:to>
    <xdr:pic>
      <xdr:nvPicPr>
        <xdr:cNvPr id="3" name="Imagen 2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0"/>
          <a:ext cx="1304924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2</xdr:col>
      <xdr:colOff>257175</xdr:colOff>
      <xdr:row>5</xdr:row>
      <xdr:rowOff>104774</xdr:rowOff>
    </xdr:to>
    <xdr:pic>
      <xdr:nvPicPr>
        <xdr:cNvPr id="2" name="Imagen 1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181100" cy="828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1257300</xdr:colOff>
      <xdr:row>5</xdr:row>
      <xdr:rowOff>95250</xdr:rowOff>
    </xdr:to>
    <xdr:pic>
      <xdr:nvPicPr>
        <xdr:cNvPr id="3" name="Imagen 2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771650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13</xdr:row>
      <xdr:rowOff>28575</xdr:rowOff>
    </xdr:from>
    <xdr:to>
      <xdr:col>8</xdr:col>
      <xdr:colOff>28575</xdr:colOff>
      <xdr:row>24</xdr:row>
      <xdr:rowOff>76200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3075" y="2466975"/>
          <a:ext cx="4800600" cy="21431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2</xdr:col>
      <xdr:colOff>257175</xdr:colOff>
      <xdr:row>5</xdr:row>
      <xdr:rowOff>200025</xdr:rowOff>
    </xdr:to>
    <xdr:pic>
      <xdr:nvPicPr>
        <xdr:cNvPr id="4" name="Imagen 3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1457325" cy="1038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0</xdr:rowOff>
    </xdr:from>
    <xdr:to>
      <xdr:col>3</xdr:col>
      <xdr:colOff>333375</xdr:colOff>
      <xdr:row>4</xdr:row>
      <xdr:rowOff>114300</xdr:rowOff>
    </xdr:to>
    <xdr:pic>
      <xdr:nvPicPr>
        <xdr:cNvPr id="3" name="Imagen 2" descr="C:\Users\c110801769\Desktop\LogoUTC-Actual (1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0"/>
          <a:ext cx="1047751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zoomScale="84" zoomScaleNormal="84" workbookViewId="0">
      <selection activeCell="N11" sqref="N11"/>
    </sheetView>
  </sheetViews>
  <sheetFormatPr baseColWidth="10" defaultRowHeight="12" x14ac:dyDescent="0.2"/>
  <cols>
    <col min="1" max="1" width="60.28515625" style="97" customWidth="1"/>
    <col min="2" max="3" width="20.5703125" style="97" customWidth="1"/>
    <col min="4" max="4" width="7.7109375" style="97" customWidth="1"/>
    <col min="5" max="5" width="60.28515625" style="319" customWidth="1"/>
    <col min="6" max="7" width="20.5703125" style="97" customWidth="1"/>
    <col min="8" max="8" width="4.28515625" style="97" customWidth="1"/>
    <col min="9" max="16384" width="11.42578125" style="97"/>
  </cols>
  <sheetData>
    <row r="1" spans="1:8" s="98" customFormat="1" x14ac:dyDescent="0.2">
      <c r="A1" s="332" t="s">
        <v>410</v>
      </c>
      <c r="B1" s="332"/>
      <c r="C1" s="332"/>
      <c r="D1" s="332"/>
      <c r="E1" s="332"/>
      <c r="F1" s="332"/>
      <c r="G1" s="332"/>
      <c r="H1" s="332"/>
    </row>
    <row r="2" spans="1:8" ht="15" x14ac:dyDescent="0.25">
      <c r="A2" s="693" t="s">
        <v>79</v>
      </c>
      <c r="B2" s="694"/>
      <c r="C2" s="694"/>
      <c r="D2" s="694"/>
      <c r="E2" s="694"/>
      <c r="F2" s="694"/>
      <c r="G2" s="694"/>
      <c r="H2" s="694"/>
    </row>
    <row r="3" spans="1:8" ht="15" x14ac:dyDescent="0.25">
      <c r="A3" s="693" t="s">
        <v>409</v>
      </c>
      <c r="B3" s="694"/>
      <c r="C3" s="694"/>
      <c r="D3" s="694"/>
      <c r="E3" s="694"/>
      <c r="F3" s="694"/>
      <c r="G3" s="694"/>
      <c r="H3" s="694"/>
    </row>
    <row r="4" spans="1:8" ht="15" x14ac:dyDescent="0.25">
      <c r="A4" s="693" t="s">
        <v>0</v>
      </c>
      <c r="B4" s="694"/>
      <c r="C4" s="694"/>
      <c r="D4" s="694"/>
      <c r="E4" s="694"/>
      <c r="F4" s="694"/>
      <c r="G4" s="694"/>
      <c r="H4" s="694"/>
    </row>
    <row r="5" spans="1:8" ht="6" customHeight="1" x14ac:dyDescent="0.2">
      <c r="A5" s="316"/>
      <c r="B5" s="317"/>
      <c r="C5" s="317"/>
      <c r="D5" s="317"/>
      <c r="E5" s="317"/>
      <c r="F5" s="98"/>
      <c r="G5" s="98"/>
      <c r="H5" s="98"/>
    </row>
    <row r="6" spans="1:8" ht="33.75" customHeight="1" x14ac:dyDescent="0.2">
      <c r="A6" s="573" t="s">
        <v>421</v>
      </c>
      <c r="B6" s="486" t="s">
        <v>430</v>
      </c>
      <c r="C6" s="486"/>
      <c r="D6" s="486"/>
      <c r="E6" s="486"/>
      <c r="F6" s="486"/>
      <c r="G6" s="485"/>
      <c r="H6" s="98"/>
    </row>
    <row r="7" spans="1:8" s="99" customFormat="1" ht="8.1" customHeight="1" x14ac:dyDescent="0.2">
      <c r="A7" s="484" t="s">
        <v>422</v>
      </c>
      <c r="B7" s="509"/>
      <c r="C7" s="509"/>
      <c r="D7" s="509"/>
      <c r="E7" s="510"/>
      <c r="F7" s="511"/>
    </row>
    <row r="8" spans="1:8" s="318" customFormat="1" ht="20.100000000000001" customHeight="1" x14ac:dyDescent="0.2">
      <c r="A8" s="475" t="s">
        <v>75</v>
      </c>
      <c r="B8" s="348">
        <v>2017</v>
      </c>
      <c r="C8" s="348">
        <v>2016</v>
      </c>
      <c r="D8" s="348"/>
      <c r="E8" s="539" t="s">
        <v>75</v>
      </c>
      <c r="F8" s="348">
        <v>2017</v>
      </c>
      <c r="G8" s="348">
        <v>2016</v>
      </c>
      <c r="H8" s="349"/>
    </row>
    <row r="9" spans="1:8" s="98" customFormat="1" ht="3" customHeight="1" x14ac:dyDescent="0.2">
      <c r="A9" s="476"/>
      <c r="B9" s="333"/>
      <c r="C9" s="333"/>
      <c r="D9" s="333"/>
      <c r="E9" s="201"/>
      <c r="F9" s="99"/>
      <c r="G9" s="99"/>
      <c r="H9" s="334"/>
    </row>
    <row r="10" spans="1:8" s="319" customFormat="1" ht="12" customHeight="1" x14ac:dyDescent="0.2">
      <c r="A10" s="477" t="s">
        <v>80</v>
      </c>
      <c r="B10" s="336"/>
      <c r="C10" s="336"/>
      <c r="D10" s="336"/>
      <c r="E10" s="335" t="s">
        <v>81</v>
      </c>
      <c r="F10" s="336"/>
      <c r="G10" s="336"/>
      <c r="H10" s="337"/>
    </row>
    <row r="11" spans="1:8" x14ac:dyDescent="0.2">
      <c r="A11" s="477" t="s">
        <v>82</v>
      </c>
      <c r="B11" s="137">
        <f>SUM(B12:B19)</f>
        <v>3298710</v>
      </c>
      <c r="C11" s="137">
        <f>SUM(C12:C19)</f>
        <v>2492332</v>
      </c>
      <c r="D11" s="137"/>
      <c r="E11" s="335" t="s">
        <v>83</v>
      </c>
      <c r="F11" s="137">
        <f>SUM(F12:F14)</f>
        <v>17969214</v>
      </c>
      <c r="G11" s="137">
        <f>SUM(G12:G14)</f>
        <v>16001999</v>
      </c>
      <c r="H11" s="221"/>
    </row>
    <row r="12" spans="1:8" x14ac:dyDescent="0.2">
      <c r="A12" s="478" t="s">
        <v>84</v>
      </c>
      <c r="B12" s="194">
        <v>0</v>
      </c>
      <c r="C12" s="194">
        <v>0</v>
      </c>
      <c r="D12" s="194"/>
      <c r="E12" s="338" t="s">
        <v>85</v>
      </c>
      <c r="F12" s="194">
        <v>11780852</v>
      </c>
      <c r="G12" s="194">
        <v>11353154</v>
      </c>
      <c r="H12" s="107"/>
    </row>
    <row r="13" spans="1:8" ht="12" customHeight="1" x14ac:dyDescent="0.2">
      <c r="A13" s="478" t="s">
        <v>86</v>
      </c>
      <c r="B13" s="194">
        <v>0</v>
      </c>
      <c r="C13" s="194">
        <v>0</v>
      </c>
      <c r="D13" s="194"/>
      <c r="E13" s="338" t="s">
        <v>87</v>
      </c>
      <c r="F13" s="194">
        <v>1326532</v>
      </c>
      <c r="G13" s="194">
        <v>956349</v>
      </c>
      <c r="H13" s="107"/>
    </row>
    <row r="14" spans="1:8" ht="12" customHeight="1" x14ac:dyDescent="0.2">
      <c r="A14" s="478" t="s">
        <v>88</v>
      </c>
      <c r="B14" s="194">
        <v>0</v>
      </c>
      <c r="C14" s="194">
        <v>0</v>
      </c>
      <c r="D14" s="194"/>
      <c r="E14" s="338" t="s">
        <v>89</v>
      </c>
      <c r="F14" s="194">
        <v>4861830</v>
      </c>
      <c r="G14" s="194">
        <v>3692496</v>
      </c>
      <c r="H14" s="107"/>
    </row>
    <row r="15" spans="1:8" x14ac:dyDescent="0.2">
      <c r="A15" s="478" t="s">
        <v>90</v>
      </c>
      <c r="B15" s="194">
        <v>2987415</v>
      </c>
      <c r="C15" s="194">
        <v>2192604</v>
      </c>
      <c r="D15" s="194"/>
      <c r="E15" s="335"/>
      <c r="F15" s="321"/>
      <c r="G15" s="321"/>
      <c r="H15" s="107"/>
    </row>
    <row r="16" spans="1:8" ht="12" customHeight="1" x14ac:dyDescent="0.2">
      <c r="A16" s="478" t="s">
        <v>91</v>
      </c>
      <c r="B16" s="194">
        <v>311295</v>
      </c>
      <c r="C16" s="194">
        <v>299728</v>
      </c>
      <c r="D16" s="194"/>
      <c r="E16" s="335" t="s">
        <v>194</v>
      </c>
      <c r="F16" s="137">
        <f>SUM(F17:F25)</f>
        <v>50503</v>
      </c>
      <c r="G16" s="137">
        <f>SUM(G17:G25)</f>
        <v>41981</v>
      </c>
      <c r="H16" s="107"/>
    </row>
    <row r="17" spans="1:8" ht="12" customHeight="1" x14ac:dyDescent="0.2">
      <c r="A17" s="478" t="s">
        <v>92</v>
      </c>
      <c r="B17" s="194">
        <v>0</v>
      </c>
      <c r="C17" s="194">
        <v>0</v>
      </c>
      <c r="D17" s="194"/>
      <c r="E17" s="338" t="s">
        <v>93</v>
      </c>
      <c r="F17" s="194">
        <v>0</v>
      </c>
      <c r="G17" s="194">
        <v>0</v>
      </c>
      <c r="H17" s="107"/>
    </row>
    <row r="18" spans="1:8" ht="12" customHeight="1" x14ac:dyDescent="0.2">
      <c r="A18" s="478" t="s">
        <v>94</v>
      </c>
      <c r="B18" s="194">
        <v>0</v>
      </c>
      <c r="C18" s="194">
        <v>0</v>
      </c>
      <c r="D18" s="194"/>
      <c r="E18" s="338" t="s">
        <v>95</v>
      </c>
      <c r="F18" s="194">
        <v>0</v>
      </c>
      <c r="G18" s="194">
        <v>0</v>
      </c>
      <c r="H18" s="107"/>
    </row>
    <row r="19" spans="1:8" ht="52.5" customHeight="1" x14ac:dyDescent="0.2">
      <c r="A19" s="478" t="s">
        <v>96</v>
      </c>
      <c r="B19" s="194">
        <v>0</v>
      </c>
      <c r="C19" s="194">
        <v>0</v>
      </c>
      <c r="D19" s="194"/>
      <c r="E19" s="338" t="s">
        <v>97</v>
      </c>
      <c r="F19" s="194">
        <v>0</v>
      </c>
      <c r="G19" s="194">
        <v>0</v>
      </c>
      <c r="H19" s="107"/>
    </row>
    <row r="20" spans="1:8" x14ac:dyDescent="0.2">
      <c r="A20" s="477"/>
      <c r="B20" s="321"/>
      <c r="C20" s="321"/>
      <c r="D20" s="321"/>
      <c r="E20" s="338" t="s">
        <v>98</v>
      </c>
      <c r="F20" s="194">
        <v>50503</v>
      </c>
      <c r="G20" s="194">
        <v>41981</v>
      </c>
      <c r="H20" s="107"/>
    </row>
    <row r="21" spans="1:8" ht="29.25" customHeight="1" x14ac:dyDescent="0.2">
      <c r="A21" s="477" t="s">
        <v>99</v>
      </c>
      <c r="B21" s="137">
        <f>SUM(B22:B23)</f>
        <v>21470266</v>
      </c>
      <c r="C21" s="137">
        <f>SUM(C22:C23)</f>
        <v>14886996</v>
      </c>
      <c r="D21" s="320"/>
      <c r="E21" s="338" t="s">
        <v>100</v>
      </c>
      <c r="F21" s="194">
        <v>0</v>
      </c>
      <c r="G21" s="194">
        <v>0</v>
      </c>
      <c r="H21" s="107"/>
    </row>
    <row r="22" spans="1:8" ht="12" customHeight="1" x14ac:dyDescent="0.2">
      <c r="A22" s="479" t="s">
        <v>101</v>
      </c>
      <c r="B22" s="133">
        <v>5729228</v>
      </c>
      <c r="C22" s="133">
        <v>1547799</v>
      </c>
      <c r="D22" s="133"/>
      <c r="E22" s="338" t="s">
        <v>102</v>
      </c>
      <c r="F22" s="194">
        <v>0</v>
      </c>
      <c r="G22" s="194">
        <v>0</v>
      </c>
      <c r="H22" s="107"/>
    </row>
    <row r="23" spans="1:8" ht="12" customHeight="1" x14ac:dyDescent="0.2">
      <c r="A23" s="478" t="s">
        <v>193</v>
      </c>
      <c r="B23" s="194">
        <v>15741038</v>
      </c>
      <c r="C23" s="194">
        <v>13339197</v>
      </c>
      <c r="D23" s="194"/>
      <c r="E23" s="338" t="s">
        <v>103</v>
      </c>
      <c r="F23" s="194">
        <v>0</v>
      </c>
      <c r="G23" s="194">
        <v>0</v>
      </c>
      <c r="H23" s="107"/>
    </row>
    <row r="24" spans="1:8" x14ac:dyDescent="0.2">
      <c r="A24" s="477"/>
      <c r="B24" s="321"/>
      <c r="C24" s="321"/>
      <c r="D24" s="321"/>
      <c r="E24" s="338" t="s">
        <v>104</v>
      </c>
      <c r="F24" s="194">
        <v>0</v>
      </c>
      <c r="G24" s="194">
        <v>0</v>
      </c>
      <c r="H24" s="107"/>
    </row>
    <row r="25" spans="1:8" x14ac:dyDescent="0.2">
      <c r="A25" s="477" t="s">
        <v>105</v>
      </c>
      <c r="B25" s="137">
        <f>SUM(B26:B30)</f>
        <v>24053</v>
      </c>
      <c r="C25" s="137">
        <f>SUM(C26:C30)</f>
        <v>58410</v>
      </c>
      <c r="D25" s="320"/>
      <c r="E25" s="338" t="s">
        <v>106</v>
      </c>
      <c r="F25" s="194">
        <v>0</v>
      </c>
      <c r="G25" s="194">
        <v>0</v>
      </c>
      <c r="H25" s="107"/>
    </row>
    <row r="26" spans="1:8" x14ac:dyDescent="0.2">
      <c r="A26" s="478" t="s">
        <v>107</v>
      </c>
      <c r="B26" s="194">
        <v>15949</v>
      </c>
      <c r="C26" s="194">
        <v>45839</v>
      </c>
      <c r="D26" s="194"/>
      <c r="E26" s="335"/>
      <c r="F26" s="321"/>
      <c r="G26" s="321"/>
      <c r="H26" s="107"/>
    </row>
    <row r="27" spans="1:8" ht="12" customHeight="1" x14ac:dyDescent="0.2">
      <c r="A27" s="478" t="s">
        <v>108</v>
      </c>
      <c r="B27" s="194">
        <v>0</v>
      </c>
      <c r="C27" s="194">
        <v>0</v>
      </c>
      <c r="D27" s="194"/>
      <c r="E27" s="335" t="s">
        <v>101</v>
      </c>
      <c r="F27" s="137">
        <f>SUM(F28:F30)</f>
        <v>0</v>
      </c>
      <c r="G27" s="137">
        <f>SUM(G28:G30)</f>
        <v>0</v>
      </c>
      <c r="H27" s="107"/>
    </row>
    <row r="28" spans="1:8" ht="26.25" customHeight="1" x14ac:dyDescent="0.2">
      <c r="A28" s="478" t="s">
        <v>109</v>
      </c>
      <c r="B28" s="194">
        <v>0</v>
      </c>
      <c r="C28" s="194">
        <v>0</v>
      </c>
      <c r="D28" s="194"/>
      <c r="E28" s="338" t="s">
        <v>110</v>
      </c>
      <c r="F28" s="194">
        <v>0</v>
      </c>
      <c r="G28" s="194">
        <v>0</v>
      </c>
      <c r="H28" s="107"/>
    </row>
    <row r="29" spans="1:8" ht="12" customHeight="1" x14ac:dyDescent="0.2">
      <c r="A29" s="478" t="s">
        <v>111</v>
      </c>
      <c r="B29" s="194">
        <v>0</v>
      </c>
      <c r="C29" s="194">
        <v>0</v>
      </c>
      <c r="D29" s="194"/>
      <c r="E29" s="338" t="s">
        <v>49</v>
      </c>
      <c r="F29" s="194">
        <v>0</v>
      </c>
      <c r="G29" s="194">
        <v>0</v>
      </c>
      <c r="H29" s="107"/>
    </row>
    <row r="30" spans="1:8" ht="12" customHeight="1" x14ac:dyDescent="0.2">
      <c r="A30" s="478" t="s">
        <v>112</v>
      </c>
      <c r="B30" s="194">
        <v>8104</v>
      </c>
      <c r="C30" s="194">
        <v>12571</v>
      </c>
      <c r="D30" s="194"/>
      <c r="E30" s="338" t="s">
        <v>113</v>
      </c>
      <c r="F30" s="194">
        <v>0</v>
      </c>
      <c r="G30" s="194">
        <v>0</v>
      </c>
      <c r="H30" s="107"/>
    </row>
    <row r="31" spans="1:8" x14ac:dyDescent="0.2">
      <c r="A31" s="477"/>
      <c r="B31" s="133"/>
      <c r="C31" s="133"/>
      <c r="D31" s="133"/>
      <c r="E31" s="335"/>
      <c r="F31" s="321"/>
      <c r="G31" s="321"/>
      <c r="H31" s="107"/>
    </row>
    <row r="32" spans="1:8" ht="12" customHeight="1" x14ac:dyDescent="0.2">
      <c r="A32" s="480" t="s">
        <v>114</v>
      </c>
      <c r="B32" s="389">
        <f>B11+B21+B25</f>
        <v>24793029</v>
      </c>
      <c r="C32" s="389">
        <f>C11+C21+C25</f>
        <v>17437738</v>
      </c>
      <c r="D32" s="322"/>
      <c r="E32" s="335" t="s">
        <v>115</v>
      </c>
      <c r="F32" s="388">
        <f>SUM(F33:F37)</f>
        <v>0</v>
      </c>
      <c r="G32" s="388">
        <f>SUM(G33:G37)</f>
        <v>0</v>
      </c>
      <c r="H32" s="107"/>
    </row>
    <row r="33" spans="1:8" x14ac:dyDescent="0.2">
      <c r="A33" s="481"/>
      <c r="B33" s="133"/>
      <c r="C33" s="133"/>
      <c r="D33" s="133"/>
      <c r="E33" s="338" t="s">
        <v>116</v>
      </c>
      <c r="F33" s="194">
        <v>0</v>
      </c>
      <c r="G33" s="194">
        <v>0</v>
      </c>
      <c r="H33" s="107"/>
    </row>
    <row r="34" spans="1:8" x14ac:dyDescent="0.2">
      <c r="A34" s="482"/>
      <c r="B34" s="323"/>
      <c r="C34" s="323"/>
      <c r="D34" s="323"/>
      <c r="E34" s="338" t="s">
        <v>117</v>
      </c>
      <c r="F34" s="194">
        <v>0</v>
      </c>
      <c r="G34" s="194">
        <v>0</v>
      </c>
      <c r="H34" s="107"/>
    </row>
    <row r="35" spans="1:8" x14ac:dyDescent="0.2">
      <c r="A35" s="482"/>
      <c r="B35" s="323"/>
      <c r="C35" s="323"/>
      <c r="D35" s="323"/>
      <c r="E35" s="338" t="s">
        <v>118</v>
      </c>
      <c r="F35" s="194">
        <v>0</v>
      </c>
      <c r="G35" s="194">
        <v>0</v>
      </c>
      <c r="H35" s="107"/>
    </row>
    <row r="36" spans="1:8" x14ac:dyDescent="0.2">
      <c r="A36" s="482"/>
      <c r="B36" s="323"/>
      <c r="C36" s="323"/>
      <c r="D36" s="323"/>
      <c r="E36" s="338" t="s">
        <v>119</v>
      </c>
      <c r="F36" s="194">
        <v>0</v>
      </c>
      <c r="G36" s="194">
        <v>0</v>
      </c>
      <c r="H36" s="107"/>
    </row>
    <row r="37" spans="1:8" x14ac:dyDescent="0.2">
      <c r="A37" s="482"/>
      <c r="B37" s="323"/>
      <c r="C37" s="323"/>
      <c r="D37" s="323"/>
      <c r="E37" s="338" t="s">
        <v>120</v>
      </c>
      <c r="F37" s="194">
        <v>0</v>
      </c>
      <c r="G37" s="194">
        <v>0</v>
      </c>
      <c r="H37" s="107"/>
    </row>
    <row r="38" spans="1:8" x14ac:dyDescent="0.2">
      <c r="A38" s="482"/>
      <c r="B38" s="323"/>
      <c r="C38" s="323"/>
      <c r="D38" s="323"/>
      <c r="E38" s="335"/>
      <c r="F38" s="321"/>
      <c r="G38" s="321"/>
      <c r="H38" s="107"/>
    </row>
    <row r="39" spans="1:8" x14ac:dyDescent="0.2">
      <c r="A39" s="482"/>
      <c r="B39" s="323"/>
      <c r="C39" s="323"/>
      <c r="D39" s="323"/>
      <c r="E39" s="335" t="s">
        <v>121</v>
      </c>
      <c r="F39" s="388">
        <f>SUM(F40:F45)</f>
        <v>0</v>
      </c>
      <c r="G39" s="388">
        <f>SUM(G40:G45)</f>
        <v>0</v>
      </c>
      <c r="H39" s="107"/>
    </row>
    <row r="40" spans="1:8" ht="26.25" customHeight="1" x14ac:dyDescent="0.2">
      <c r="A40" s="482"/>
      <c r="B40" s="323"/>
      <c r="C40" s="323"/>
      <c r="D40" s="323"/>
      <c r="E40" s="338" t="s">
        <v>122</v>
      </c>
      <c r="F40" s="194">
        <v>0</v>
      </c>
      <c r="G40" s="194">
        <v>0</v>
      </c>
      <c r="H40" s="107"/>
    </row>
    <row r="41" spans="1:8" x14ac:dyDescent="0.2">
      <c r="A41" s="482"/>
      <c r="B41" s="323"/>
      <c r="C41" s="323"/>
      <c r="D41" s="323"/>
      <c r="E41" s="338" t="s">
        <v>123</v>
      </c>
      <c r="F41" s="194">
        <v>0</v>
      </c>
      <c r="G41" s="194">
        <v>0</v>
      </c>
      <c r="H41" s="107"/>
    </row>
    <row r="42" spans="1:8" ht="12" customHeight="1" x14ac:dyDescent="0.2">
      <c r="A42" s="482"/>
      <c r="B42" s="323"/>
      <c r="C42" s="323"/>
      <c r="D42" s="323"/>
      <c r="E42" s="338" t="s">
        <v>124</v>
      </c>
      <c r="F42" s="194">
        <v>0</v>
      </c>
      <c r="G42" s="194">
        <v>0</v>
      </c>
      <c r="H42" s="107"/>
    </row>
    <row r="43" spans="1:8" ht="25.5" customHeight="1" x14ac:dyDescent="0.2">
      <c r="A43" s="482"/>
      <c r="B43" s="323"/>
      <c r="C43" s="323"/>
      <c r="D43" s="323"/>
      <c r="E43" s="338" t="s">
        <v>195</v>
      </c>
      <c r="F43" s="194">
        <v>0</v>
      </c>
      <c r="G43" s="194">
        <v>0</v>
      </c>
      <c r="H43" s="107"/>
    </row>
    <row r="44" spans="1:8" x14ac:dyDescent="0.2">
      <c r="A44" s="482"/>
      <c r="B44" s="323"/>
      <c r="C44" s="323"/>
      <c r="D44" s="323"/>
      <c r="E44" s="338" t="s">
        <v>125</v>
      </c>
      <c r="F44" s="194">
        <v>0</v>
      </c>
      <c r="G44" s="194">
        <v>0</v>
      </c>
      <c r="H44" s="107"/>
    </row>
    <row r="45" spans="1:8" x14ac:dyDescent="0.2">
      <c r="A45" s="482"/>
      <c r="B45" s="323"/>
      <c r="C45" s="323"/>
      <c r="D45" s="323"/>
      <c r="E45" s="338" t="s">
        <v>126</v>
      </c>
      <c r="F45" s="194">
        <v>0</v>
      </c>
      <c r="G45" s="194">
        <v>0</v>
      </c>
      <c r="H45" s="107"/>
    </row>
    <row r="46" spans="1:8" x14ac:dyDescent="0.2">
      <c r="A46" s="482"/>
      <c r="B46" s="323"/>
      <c r="C46" s="323"/>
      <c r="D46" s="323"/>
      <c r="E46" s="335"/>
      <c r="F46" s="321"/>
      <c r="G46" s="321"/>
      <c r="H46" s="107"/>
    </row>
    <row r="47" spans="1:8" x14ac:dyDescent="0.2">
      <c r="A47" s="482"/>
      <c r="B47" s="323"/>
      <c r="C47" s="323"/>
      <c r="D47" s="323"/>
      <c r="E47" s="335" t="s">
        <v>127</v>
      </c>
      <c r="F47" s="388">
        <f>SUM(F48)</f>
        <v>0</v>
      </c>
      <c r="G47" s="388">
        <f>SUM(G48)</f>
        <v>0</v>
      </c>
      <c r="H47" s="107"/>
    </row>
    <row r="48" spans="1:8" x14ac:dyDescent="0.2">
      <c r="A48" s="482"/>
      <c r="B48" s="323"/>
      <c r="C48" s="323"/>
      <c r="D48" s="323"/>
      <c r="E48" s="338" t="s">
        <v>128</v>
      </c>
      <c r="F48" s="194"/>
      <c r="G48" s="194"/>
      <c r="H48" s="107"/>
    </row>
    <row r="49" spans="1:8" x14ac:dyDescent="0.2">
      <c r="A49" s="482"/>
      <c r="B49" s="323"/>
      <c r="C49" s="323"/>
      <c r="D49" s="323"/>
      <c r="E49" s="335"/>
      <c r="F49" s="321"/>
      <c r="G49" s="321"/>
      <c r="H49" s="107"/>
    </row>
    <row r="50" spans="1:8" x14ac:dyDescent="0.2">
      <c r="A50" s="482"/>
      <c r="B50" s="323"/>
      <c r="C50" s="323"/>
      <c r="D50" s="323"/>
      <c r="E50" s="339" t="s">
        <v>129</v>
      </c>
      <c r="F50" s="390">
        <f>F11+F16+F27+F32+F39+F47</f>
        <v>18019717</v>
      </c>
      <c r="G50" s="390">
        <f>G11+G16+G27+G32+G39+G47</f>
        <v>16043980</v>
      </c>
      <c r="H50" s="324"/>
    </row>
    <row r="51" spans="1:8" x14ac:dyDescent="0.2">
      <c r="A51" s="482"/>
      <c r="B51" s="323"/>
      <c r="C51" s="323"/>
      <c r="D51" s="323"/>
      <c r="E51" s="339"/>
      <c r="F51" s="391"/>
      <c r="G51" s="391"/>
      <c r="H51" s="324"/>
    </row>
    <row r="52" spans="1:8" x14ac:dyDescent="0.2">
      <c r="A52" s="482"/>
      <c r="B52" s="323"/>
      <c r="C52" s="323"/>
      <c r="D52" s="323"/>
      <c r="E52" s="339" t="s">
        <v>130</v>
      </c>
      <c r="F52" s="390">
        <f>B32-F50</f>
        <v>6773312</v>
      </c>
      <c r="G52" s="390">
        <f>C32-G50</f>
        <v>1393758</v>
      </c>
      <c r="H52" s="324"/>
    </row>
    <row r="53" spans="1:8" ht="6" customHeight="1" x14ac:dyDescent="0.2">
      <c r="A53" s="483"/>
      <c r="B53" s="325"/>
      <c r="C53" s="325"/>
      <c r="D53" s="325"/>
      <c r="E53" s="326"/>
      <c r="F53" s="325"/>
      <c r="G53" s="325"/>
      <c r="H53" s="327"/>
    </row>
    <row r="54" spans="1:8" ht="6" customHeight="1" x14ac:dyDescent="0.2">
      <c r="A54" s="98"/>
      <c r="B54" s="98"/>
      <c r="C54" s="98"/>
      <c r="D54" s="98"/>
      <c r="E54" s="116"/>
      <c r="F54" s="98"/>
      <c r="G54" s="98"/>
      <c r="H54" s="98"/>
    </row>
    <row r="55" spans="1:8" ht="6" customHeight="1" x14ac:dyDescent="0.2">
      <c r="A55" s="104"/>
      <c r="B55" s="180"/>
      <c r="C55" s="180"/>
      <c r="D55" s="180"/>
      <c r="E55" s="181"/>
      <c r="F55" s="180"/>
      <c r="G55" s="180"/>
      <c r="H55" s="98"/>
    </row>
    <row r="56" spans="1:8" ht="6" customHeight="1" x14ac:dyDescent="0.2">
      <c r="A56" s="104"/>
      <c r="B56" s="180"/>
      <c r="C56" s="180"/>
      <c r="D56" s="180"/>
      <c r="E56" s="181"/>
      <c r="F56" s="180"/>
      <c r="G56" s="180"/>
      <c r="H56" s="98"/>
    </row>
    <row r="57" spans="1:8" ht="15" customHeight="1" x14ac:dyDescent="0.2">
      <c r="A57" s="695" t="s">
        <v>77</v>
      </c>
      <c r="B57" s="695"/>
      <c r="C57" s="695"/>
      <c r="D57" s="695"/>
      <c r="E57" s="695"/>
      <c r="F57" s="695"/>
      <c r="G57" s="695"/>
    </row>
    <row r="58" spans="1:8" ht="9.75" customHeight="1" x14ac:dyDescent="0.2">
      <c r="A58" s="104"/>
      <c r="B58" s="180"/>
      <c r="C58" s="180"/>
      <c r="D58" s="180"/>
      <c r="E58" s="181"/>
      <c r="F58" s="180"/>
      <c r="G58" s="180"/>
    </row>
    <row r="59" spans="1:8" ht="30" customHeight="1" x14ac:dyDescent="0.2">
      <c r="A59" s="696"/>
      <c r="B59" s="696"/>
      <c r="C59" s="180"/>
      <c r="D59" s="180"/>
      <c r="E59" s="697"/>
      <c r="F59" s="697"/>
      <c r="G59" s="180"/>
      <c r="H59" s="180"/>
    </row>
    <row r="60" spans="1:8" ht="14.1" customHeight="1" x14ac:dyDescent="0.2">
      <c r="A60" s="691" t="s">
        <v>4931</v>
      </c>
      <c r="B60" s="691"/>
      <c r="C60" s="180"/>
      <c r="D60" s="180"/>
      <c r="E60" s="691" t="s">
        <v>4948</v>
      </c>
      <c r="F60" s="691"/>
      <c r="G60" s="330"/>
      <c r="H60" s="180"/>
    </row>
    <row r="61" spans="1:8" ht="14.1" customHeight="1" x14ac:dyDescent="0.2">
      <c r="A61" s="692" t="s">
        <v>4947</v>
      </c>
      <c r="B61" s="692"/>
      <c r="C61" s="331"/>
      <c r="D61" s="331"/>
      <c r="E61" s="692" t="s">
        <v>4949</v>
      </c>
      <c r="F61" s="692"/>
      <c r="G61" s="330"/>
      <c r="H61" s="180"/>
    </row>
    <row r="62" spans="1:8" ht="9.9499999999999993" customHeight="1" x14ac:dyDescent="0.2">
      <c r="A62" s="116"/>
      <c r="B62" s="116"/>
      <c r="C62" s="116"/>
      <c r="D62" s="116"/>
      <c r="E62" s="116"/>
      <c r="F62" s="116"/>
    </row>
    <row r="63" spans="1:8" x14ac:dyDescent="0.2">
      <c r="A63" s="117"/>
      <c r="B63" s="98"/>
      <c r="C63" s="116"/>
      <c r="D63" s="116"/>
      <c r="E63" s="97"/>
    </row>
    <row r="64" spans="1:8" x14ac:dyDescent="0.2">
      <c r="B64" s="117"/>
      <c r="C64" s="98"/>
      <c r="D64" s="98"/>
      <c r="E64" s="116"/>
    </row>
    <row r="65" spans="2:5" x14ac:dyDescent="0.2">
      <c r="B65" s="98"/>
      <c r="C65" s="98"/>
      <c r="D65" s="98"/>
      <c r="E65" s="116"/>
    </row>
  </sheetData>
  <sheetProtection sheet="1" scenarios="1"/>
  <mergeCells count="10">
    <mergeCell ref="A60:B60"/>
    <mergeCell ref="E60:F60"/>
    <mergeCell ref="A61:B61"/>
    <mergeCell ref="E61:F61"/>
    <mergeCell ref="A2:H2"/>
    <mergeCell ref="A3:H3"/>
    <mergeCell ref="A4:H4"/>
    <mergeCell ref="A57:G57"/>
    <mergeCell ref="A59:B59"/>
    <mergeCell ref="E59:F59"/>
  </mergeCells>
  <printOptions horizontalCentered="1" verticalCentered="1"/>
  <pageMargins left="0.47244094488188981" right="0" top="0.94488188976377963" bottom="0.70866141732283472" header="0" footer="0"/>
  <pageSetup scale="5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showGridLines="0" workbookViewId="0">
      <selection activeCell="D71" sqref="D71"/>
    </sheetView>
  </sheetViews>
  <sheetFormatPr baseColWidth="10" defaultRowHeight="11.25" x14ac:dyDescent="0.2"/>
  <cols>
    <col min="1" max="1" width="1.140625" style="16" customWidth="1"/>
    <col min="2" max="2" width="6.28515625" style="17" customWidth="1"/>
    <col min="3" max="3" width="5.28515625" style="17" customWidth="1"/>
    <col min="4" max="4" width="44.140625" style="17" customWidth="1"/>
    <col min="5" max="10" width="15.7109375" style="17" customWidth="1"/>
    <col min="11" max="11" width="2" style="16" customWidth="1"/>
    <col min="12" max="16384" width="11.42578125" style="17"/>
  </cols>
  <sheetData>
    <row r="1" spans="1:10" s="16" customFormat="1" x14ac:dyDescent="0.2"/>
    <row r="2" spans="1:10" x14ac:dyDescent="0.2">
      <c r="B2" s="786" t="s">
        <v>411</v>
      </c>
      <c r="C2" s="787"/>
      <c r="D2" s="787"/>
      <c r="E2" s="787"/>
      <c r="F2" s="787"/>
      <c r="G2" s="787"/>
      <c r="H2" s="787"/>
      <c r="I2" s="787"/>
      <c r="J2" s="788"/>
    </row>
    <row r="3" spans="1:10" x14ac:dyDescent="0.2">
      <c r="B3" s="789" t="s">
        <v>202</v>
      </c>
      <c r="C3" s="790"/>
      <c r="D3" s="790"/>
      <c r="E3" s="790"/>
      <c r="F3" s="790"/>
      <c r="G3" s="790"/>
      <c r="H3" s="790"/>
      <c r="I3" s="790"/>
      <c r="J3" s="791"/>
    </row>
    <row r="4" spans="1:10" x14ac:dyDescent="0.2">
      <c r="B4" s="789" t="s">
        <v>412</v>
      </c>
      <c r="C4" s="790"/>
      <c r="D4" s="790"/>
      <c r="E4" s="790"/>
      <c r="F4" s="790"/>
      <c r="G4" s="790"/>
      <c r="H4" s="790"/>
      <c r="I4" s="790"/>
      <c r="J4" s="791"/>
    </row>
    <row r="5" spans="1:10" x14ac:dyDescent="0.2">
      <c r="B5" s="789" t="s">
        <v>0</v>
      </c>
      <c r="C5" s="790"/>
      <c r="D5" s="790"/>
      <c r="E5" s="790"/>
      <c r="F5" s="790"/>
      <c r="G5" s="790"/>
      <c r="H5" s="790"/>
      <c r="I5" s="790"/>
      <c r="J5" s="791"/>
    </row>
    <row r="6" spans="1:10" x14ac:dyDescent="0.2">
      <c r="B6" s="792" t="s">
        <v>3</v>
      </c>
      <c r="C6" s="793"/>
      <c r="D6" s="588" t="str">
        <f>EA!B6</f>
        <v>UNIVERSIDAD TECNOLÓGICA DE CALVILLO</v>
      </c>
      <c r="E6" s="588"/>
      <c r="F6" s="588"/>
      <c r="G6" s="588"/>
      <c r="H6" s="588"/>
      <c r="I6" s="588"/>
      <c r="J6" s="589"/>
    </row>
    <row r="7" spans="1:10" ht="8.1" customHeight="1" x14ac:dyDescent="0.2">
      <c r="B7" s="500"/>
      <c r="C7" s="499"/>
      <c r="D7" s="522"/>
      <c r="E7" s="523"/>
      <c r="F7" s="523"/>
      <c r="G7" s="523"/>
      <c r="H7" s="523"/>
      <c r="I7" s="523"/>
      <c r="J7" s="524"/>
    </row>
    <row r="8" spans="1:10" ht="8.1" customHeight="1" x14ac:dyDescent="0.2">
      <c r="B8" s="496"/>
      <c r="C8" s="497"/>
      <c r="D8" s="497"/>
      <c r="E8" s="497"/>
      <c r="F8" s="497"/>
      <c r="G8" s="497"/>
      <c r="H8" s="497"/>
      <c r="I8" s="497"/>
      <c r="J8" s="498"/>
    </row>
    <row r="9" spans="1:10" ht="12" customHeight="1" x14ac:dyDescent="0.2">
      <c r="A9" s="20"/>
      <c r="B9" s="784" t="s">
        <v>203</v>
      </c>
      <c r="C9" s="784"/>
      <c r="D9" s="784"/>
      <c r="E9" s="784" t="s">
        <v>204</v>
      </c>
      <c r="F9" s="784"/>
      <c r="G9" s="784"/>
      <c r="H9" s="784"/>
      <c r="I9" s="784"/>
      <c r="J9" s="783" t="s">
        <v>205</v>
      </c>
    </row>
    <row r="10" spans="1:10" ht="22.5" x14ac:dyDescent="0.2">
      <c r="A10" s="18"/>
      <c r="B10" s="784"/>
      <c r="C10" s="784"/>
      <c r="D10" s="784"/>
      <c r="E10" s="459" t="s">
        <v>206</v>
      </c>
      <c r="F10" s="380" t="s">
        <v>207</v>
      </c>
      <c r="G10" s="459" t="s">
        <v>208</v>
      </c>
      <c r="H10" s="459" t="s">
        <v>209</v>
      </c>
      <c r="I10" s="459" t="s">
        <v>210</v>
      </c>
      <c r="J10" s="783"/>
    </row>
    <row r="11" spans="1:10" ht="12" customHeight="1" x14ac:dyDescent="0.2">
      <c r="A11" s="18"/>
      <c r="B11" s="784"/>
      <c r="C11" s="784"/>
      <c r="D11" s="784"/>
      <c r="E11" s="459" t="s">
        <v>211</v>
      </c>
      <c r="F11" s="459" t="s">
        <v>212</v>
      </c>
      <c r="G11" s="459" t="s">
        <v>213</v>
      </c>
      <c r="H11" s="459" t="s">
        <v>214</v>
      </c>
      <c r="I11" s="459" t="s">
        <v>215</v>
      </c>
      <c r="J11" s="459" t="s">
        <v>229</v>
      </c>
    </row>
    <row r="12" spans="1:10" ht="12" customHeight="1" x14ac:dyDescent="0.2">
      <c r="A12" s="21"/>
      <c r="B12" s="22"/>
      <c r="C12" s="23"/>
      <c r="D12" s="24"/>
      <c r="E12" s="25"/>
      <c r="F12" s="617"/>
      <c r="G12" s="26"/>
      <c r="H12" s="26"/>
      <c r="I12" s="26"/>
      <c r="J12" s="26"/>
    </row>
    <row r="13" spans="1:10" ht="12" customHeight="1" x14ac:dyDescent="0.2">
      <c r="A13" s="21"/>
      <c r="B13" s="785" t="s">
        <v>84</v>
      </c>
      <c r="C13" s="775"/>
      <c r="D13" s="776"/>
      <c r="E13" s="396">
        <v>0</v>
      </c>
      <c r="F13" s="396">
        <v>0</v>
      </c>
      <c r="G13" s="397">
        <f>+E13+F13</f>
        <v>0</v>
      </c>
      <c r="H13" s="396"/>
      <c r="I13" s="396"/>
      <c r="J13" s="397">
        <f>+I13-E13</f>
        <v>0</v>
      </c>
    </row>
    <row r="14" spans="1:10" ht="12" customHeight="1" x14ac:dyDescent="0.2">
      <c r="A14" s="21"/>
      <c r="B14" s="785" t="s">
        <v>196</v>
      </c>
      <c r="C14" s="775"/>
      <c r="D14" s="776"/>
      <c r="E14" s="396">
        <v>0</v>
      </c>
      <c r="F14" s="396">
        <v>0</v>
      </c>
      <c r="G14" s="397">
        <f t="shared" ref="G14:G26" si="0">+E14+F14</f>
        <v>0</v>
      </c>
      <c r="H14" s="396"/>
      <c r="I14" s="396"/>
      <c r="J14" s="397">
        <f t="shared" ref="J14:J26" si="1">+I14-E14</f>
        <v>0</v>
      </c>
    </row>
    <row r="15" spans="1:10" ht="12" customHeight="1" x14ac:dyDescent="0.2">
      <c r="A15" s="21"/>
      <c r="B15" s="785" t="s">
        <v>88</v>
      </c>
      <c r="C15" s="775"/>
      <c r="D15" s="776"/>
      <c r="E15" s="396">
        <v>0</v>
      </c>
      <c r="F15" s="396">
        <v>0</v>
      </c>
      <c r="G15" s="397">
        <f t="shared" si="0"/>
        <v>0</v>
      </c>
      <c r="H15" s="396"/>
      <c r="I15" s="396"/>
      <c r="J15" s="397">
        <f t="shared" si="1"/>
        <v>0</v>
      </c>
    </row>
    <row r="16" spans="1:10" ht="12" customHeight="1" x14ac:dyDescent="0.2">
      <c r="A16" s="21"/>
      <c r="B16" s="785" t="s">
        <v>90</v>
      </c>
      <c r="C16" s="775"/>
      <c r="D16" s="776"/>
      <c r="E16" s="396">
        <v>2145072</v>
      </c>
      <c r="F16" s="396">
        <v>0</v>
      </c>
      <c r="G16" s="397">
        <f t="shared" si="0"/>
        <v>2145072</v>
      </c>
      <c r="H16" s="396">
        <v>2987415</v>
      </c>
      <c r="I16" s="396">
        <v>2987415</v>
      </c>
      <c r="J16" s="397">
        <f t="shared" si="1"/>
        <v>842343</v>
      </c>
    </row>
    <row r="17" spans="1:10" ht="12" customHeight="1" x14ac:dyDescent="0.2">
      <c r="A17" s="21"/>
      <c r="B17" s="785" t="s">
        <v>216</v>
      </c>
      <c r="C17" s="775"/>
      <c r="D17" s="776"/>
      <c r="E17" s="397">
        <v>160928</v>
      </c>
      <c r="F17" s="397">
        <v>0</v>
      </c>
      <c r="G17" s="397">
        <v>160928</v>
      </c>
      <c r="H17" s="397">
        <v>311295</v>
      </c>
      <c r="I17" s="397">
        <v>311295</v>
      </c>
      <c r="J17" s="397">
        <f t="shared" si="1"/>
        <v>150367</v>
      </c>
    </row>
    <row r="18" spans="1:10" ht="12" customHeight="1" x14ac:dyDescent="0.2">
      <c r="A18" s="21"/>
      <c r="B18" s="27"/>
      <c r="C18" s="775" t="s">
        <v>217</v>
      </c>
      <c r="D18" s="776"/>
      <c r="E18" s="396">
        <v>160928</v>
      </c>
      <c r="F18" s="396">
        <v>0</v>
      </c>
      <c r="G18" s="397">
        <f t="shared" si="0"/>
        <v>160928</v>
      </c>
      <c r="H18" s="396">
        <v>311295</v>
      </c>
      <c r="I18" s="396">
        <v>311295</v>
      </c>
      <c r="J18" s="397">
        <f t="shared" si="1"/>
        <v>150367</v>
      </c>
    </row>
    <row r="19" spans="1:10" ht="12" customHeight="1" x14ac:dyDescent="0.2">
      <c r="A19" s="21"/>
      <c r="B19" s="27"/>
      <c r="C19" s="775" t="s">
        <v>218</v>
      </c>
      <c r="D19" s="776"/>
      <c r="E19" s="396">
        <v>0</v>
      </c>
      <c r="F19" s="396">
        <v>0</v>
      </c>
      <c r="G19" s="397">
        <f t="shared" si="0"/>
        <v>0</v>
      </c>
      <c r="H19" s="396">
        <v>0</v>
      </c>
      <c r="I19" s="396">
        <v>0</v>
      </c>
      <c r="J19" s="397">
        <f t="shared" si="1"/>
        <v>0</v>
      </c>
    </row>
    <row r="20" spans="1:10" ht="12" customHeight="1" x14ac:dyDescent="0.2">
      <c r="A20" s="21"/>
      <c r="B20" s="785" t="s">
        <v>219</v>
      </c>
      <c r="C20" s="775"/>
      <c r="D20" s="776"/>
      <c r="E20" s="397">
        <f t="shared" ref="E20:J20" si="2">+E21+E22</f>
        <v>0</v>
      </c>
      <c r="F20" s="397">
        <f t="shared" si="2"/>
        <v>0</v>
      </c>
      <c r="G20" s="397">
        <f t="shared" si="2"/>
        <v>0</v>
      </c>
      <c r="H20" s="397">
        <f t="shared" si="2"/>
        <v>0</v>
      </c>
      <c r="I20" s="397">
        <f t="shared" si="2"/>
        <v>0</v>
      </c>
      <c r="J20" s="397">
        <f t="shared" si="2"/>
        <v>0</v>
      </c>
    </row>
    <row r="21" spans="1:10" ht="12" customHeight="1" x14ac:dyDescent="0.2">
      <c r="A21" s="21"/>
      <c r="B21" s="27"/>
      <c r="C21" s="775" t="s">
        <v>217</v>
      </c>
      <c r="D21" s="776"/>
      <c r="E21" s="396">
        <v>0</v>
      </c>
      <c r="F21" s="396">
        <v>0</v>
      </c>
      <c r="G21" s="397">
        <f t="shared" si="0"/>
        <v>0</v>
      </c>
      <c r="H21" s="396"/>
      <c r="I21" s="396"/>
      <c r="J21" s="397">
        <f t="shared" si="1"/>
        <v>0</v>
      </c>
    </row>
    <row r="22" spans="1:10" ht="12" customHeight="1" x14ac:dyDescent="0.2">
      <c r="A22" s="21"/>
      <c r="B22" s="27"/>
      <c r="C22" s="775" t="s">
        <v>218</v>
      </c>
      <c r="D22" s="776"/>
      <c r="E22" s="396">
        <v>0</v>
      </c>
      <c r="F22" s="396">
        <v>0</v>
      </c>
      <c r="G22" s="397">
        <f t="shared" si="0"/>
        <v>0</v>
      </c>
      <c r="H22" s="396"/>
      <c r="I22" s="396"/>
      <c r="J22" s="397">
        <f t="shared" si="1"/>
        <v>0</v>
      </c>
    </row>
    <row r="23" spans="1:10" ht="12" customHeight="1" x14ac:dyDescent="0.2">
      <c r="A23" s="21"/>
      <c r="B23" s="785" t="s">
        <v>220</v>
      </c>
      <c r="C23" s="775"/>
      <c r="D23" s="776"/>
      <c r="E23" s="396">
        <v>0</v>
      </c>
      <c r="F23" s="396">
        <v>0</v>
      </c>
      <c r="G23" s="397">
        <f t="shared" si="0"/>
        <v>0</v>
      </c>
      <c r="H23" s="396"/>
      <c r="I23" s="396"/>
      <c r="J23" s="397">
        <f t="shared" si="1"/>
        <v>0</v>
      </c>
    </row>
    <row r="24" spans="1:10" ht="12" customHeight="1" x14ac:dyDescent="0.2">
      <c r="A24" s="21"/>
      <c r="B24" s="785" t="s">
        <v>101</v>
      </c>
      <c r="C24" s="775"/>
      <c r="D24" s="776"/>
      <c r="E24" s="396">
        <v>0</v>
      </c>
      <c r="F24" s="396">
        <v>5729228</v>
      </c>
      <c r="G24" s="397">
        <f t="shared" si="0"/>
        <v>5729228</v>
      </c>
      <c r="H24" s="396">
        <v>5729228</v>
      </c>
      <c r="I24" s="396">
        <v>5729228</v>
      </c>
      <c r="J24" s="397">
        <f t="shared" si="1"/>
        <v>5729228</v>
      </c>
    </row>
    <row r="25" spans="1:10" ht="12" customHeight="1" x14ac:dyDescent="0.2">
      <c r="A25" s="28"/>
      <c r="B25" s="785" t="s">
        <v>221</v>
      </c>
      <c r="C25" s="775"/>
      <c r="D25" s="776"/>
      <c r="E25" s="396">
        <v>15010928</v>
      </c>
      <c r="F25" s="396">
        <v>730110</v>
      </c>
      <c r="G25" s="397">
        <f t="shared" si="0"/>
        <v>15741038</v>
      </c>
      <c r="H25" s="396">
        <v>15741038</v>
      </c>
      <c r="I25" s="396">
        <v>15741038</v>
      </c>
      <c r="J25" s="397">
        <f t="shared" si="1"/>
        <v>730110</v>
      </c>
    </row>
    <row r="26" spans="1:10" ht="12" customHeight="1" x14ac:dyDescent="0.2">
      <c r="A26" s="21"/>
      <c r="B26" s="785" t="s">
        <v>222</v>
      </c>
      <c r="C26" s="775"/>
      <c r="D26" s="776"/>
      <c r="E26" s="396"/>
      <c r="F26" s="396">
        <v>0</v>
      </c>
      <c r="G26" s="397">
        <f t="shared" si="0"/>
        <v>0</v>
      </c>
      <c r="H26" s="396"/>
      <c r="I26" s="396"/>
      <c r="J26" s="397">
        <f t="shared" si="1"/>
        <v>0</v>
      </c>
    </row>
    <row r="27" spans="1:10" ht="12" customHeight="1" x14ac:dyDescent="0.2">
      <c r="A27" s="21"/>
      <c r="B27" s="29"/>
      <c r="C27" s="30"/>
      <c r="D27" s="31"/>
      <c r="E27" s="398"/>
      <c r="F27" s="618"/>
      <c r="G27" s="399"/>
      <c r="H27" s="618"/>
      <c r="I27" s="618"/>
      <c r="J27" s="399"/>
    </row>
    <row r="28" spans="1:10" ht="12" customHeight="1" x14ac:dyDescent="0.2">
      <c r="A28" s="18"/>
      <c r="B28" s="32"/>
      <c r="C28" s="33"/>
      <c r="D28" s="34" t="s">
        <v>223</v>
      </c>
      <c r="E28" s="400">
        <f>SUM(E13+E14+E15+E16+E17+E20+E23+E24+E25+E26)</f>
        <v>17316928</v>
      </c>
      <c r="F28" s="400">
        <f>SUM(F13+F14+F15+F16+F17+F20+F23+F24+F25+F26)</f>
        <v>6459338</v>
      </c>
      <c r="G28" s="400">
        <f>SUM(G13+G14+G15+G16+G17+G20+G23+G24+G25+G26)</f>
        <v>23776266</v>
      </c>
      <c r="H28" s="400">
        <f>SUM(H13+H14+H15+H16+H17+H20+H23+H24+H25+H26)</f>
        <v>24768976</v>
      </c>
      <c r="I28" s="400">
        <f>SUM(I13+I14+I15+I16+I17+I20+I23+I24+I25+I26)</f>
        <v>24768976</v>
      </c>
      <c r="J28" s="781">
        <f>IF((I28-E28)&gt;0,(I28-E28),0)</f>
        <v>7452048</v>
      </c>
    </row>
    <row r="29" spans="1:10" ht="12" customHeight="1" x14ac:dyDescent="0.2">
      <c r="A29" s="21"/>
      <c r="B29" s="635"/>
      <c r="C29" s="635"/>
      <c r="D29" s="635"/>
      <c r="E29" s="636"/>
      <c r="F29" s="636"/>
      <c r="G29" s="636"/>
      <c r="H29" s="779" t="s">
        <v>397</v>
      </c>
      <c r="I29" s="780"/>
      <c r="J29" s="782"/>
    </row>
    <row r="30" spans="1:10" ht="12" customHeight="1" x14ac:dyDescent="0.2">
      <c r="A30" s="18"/>
      <c r="B30" s="18"/>
      <c r="C30" s="18"/>
      <c r="D30" s="18"/>
      <c r="E30" s="19"/>
      <c r="F30" s="19"/>
      <c r="G30" s="19"/>
      <c r="H30" s="19"/>
      <c r="I30" s="19"/>
      <c r="J30" s="19"/>
    </row>
    <row r="31" spans="1:10" ht="12" customHeight="1" x14ac:dyDescent="0.2">
      <c r="A31" s="18"/>
      <c r="B31" s="783" t="s">
        <v>224</v>
      </c>
      <c r="C31" s="783"/>
      <c r="D31" s="783"/>
      <c r="E31" s="784" t="s">
        <v>204</v>
      </c>
      <c r="F31" s="784"/>
      <c r="G31" s="784"/>
      <c r="H31" s="784"/>
      <c r="I31" s="784"/>
      <c r="J31" s="783" t="s">
        <v>205</v>
      </c>
    </row>
    <row r="32" spans="1:10" ht="22.5" x14ac:dyDescent="0.2">
      <c r="A32" s="18"/>
      <c r="B32" s="783"/>
      <c r="C32" s="783"/>
      <c r="D32" s="783"/>
      <c r="E32" s="379" t="s">
        <v>206</v>
      </c>
      <c r="F32" s="380" t="s">
        <v>207</v>
      </c>
      <c r="G32" s="379" t="s">
        <v>208</v>
      </c>
      <c r="H32" s="379" t="s">
        <v>209</v>
      </c>
      <c r="I32" s="379" t="s">
        <v>210</v>
      </c>
      <c r="J32" s="783"/>
    </row>
    <row r="33" spans="1:10" ht="12" customHeight="1" x14ac:dyDescent="0.2">
      <c r="A33" s="18"/>
      <c r="B33" s="783"/>
      <c r="C33" s="783"/>
      <c r="D33" s="783"/>
      <c r="E33" s="379" t="s">
        <v>211</v>
      </c>
      <c r="F33" s="379" t="s">
        <v>212</v>
      </c>
      <c r="G33" s="379" t="s">
        <v>213</v>
      </c>
      <c r="H33" s="379" t="s">
        <v>214</v>
      </c>
      <c r="I33" s="379" t="s">
        <v>215</v>
      </c>
      <c r="J33" s="379" t="s">
        <v>229</v>
      </c>
    </row>
    <row r="34" spans="1:10" ht="12" customHeight="1" x14ac:dyDescent="0.2">
      <c r="A34" s="21"/>
      <c r="B34" s="22"/>
      <c r="C34" s="23"/>
      <c r="D34" s="24"/>
      <c r="E34" s="26"/>
      <c r="F34" s="26"/>
      <c r="G34" s="26"/>
      <c r="H34" s="26"/>
      <c r="I34" s="26"/>
      <c r="J34" s="26"/>
    </row>
    <row r="35" spans="1:10" ht="12" customHeight="1" x14ac:dyDescent="0.2">
      <c r="A35" s="21"/>
      <c r="B35" s="35" t="s">
        <v>225</v>
      </c>
      <c r="C35" s="36"/>
      <c r="D35" s="43"/>
      <c r="E35" s="400">
        <f t="shared" ref="E35" si="3">+E36+E37+E38+E39+E42+E45+E46</f>
        <v>2306000</v>
      </c>
      <c r="F35" s="400">
        <f t="shared" ref="F35" si="4">+F36+F37+F38+F39+F42+F45+F46</f>
        <v>5729228</v>
      </c>
      <c r="G35" s="400">
        <f t="shared" ref="G35" si="5">+G36+G37+G38+G39+G42+G45+G46</f>
        <v>8035228</v>
      </c>
      <c r="H35" s="400">
        <f t="shared" ref="H35" si="6">+H36+H37+H38+H39+H42+H45+H46</f>
        <v>9027938</v>
      </c>
      <c r="I35" s="400">
        <f t="shared" ref="I35" si="7">+I36+I37+I38+I39+I42+I45+I46</f>
        <v>9027938</v>
      </c>
      <c r="J35" s="400">
        <f t="shared" ref="J35" si="8">+J36+J37+J38+J39+J42+J45+J46</f>
        <v>6721938</v>
      </c>
    </row>
    <row r="36" spans="1:10" ht="12" customHeight="1" x14ac:dyDescent="0.2">
      <c r="A36" s="21"/>
      <c r="B36" s="27"/>
      <c r="C36" s="775" t="s">
        <v>84</v>
      </c>
      <c r="D36" s="776"/>
      <c r="E36" s="396">
        <v>0</v>
      </c>
      <c r="F36" s="396">
        <v>0</v>
      </c>
      <c r="G36" s="397">
        <f>+E36+F36</f>
        <v>0</v>
      </c>
      <c r="H36" s="396"/>
      <c r="I36" s="396"/>
      <c r="J36" s="397">
        <f t="shared" ref="J36:J54" si="9">+I36-E36</f>
        <v>0</v>
      </c>
    </row>
    <row r="37" spans="1:10" ht="12" customHeight="1" x14ac:dyDescent="0.2">
      <c r="A37" s="21"/>
      <c r="B37" s="27"/>
      <c r="C37" s="775" t="s">
        <v>88</v>
      </c>
      <c r="D37" s="776"/>
      <c r="E37" s="396">
        <v>0</v>
      </c>
      <c r="F37" s="396">
        <v>0</v>
      </c>
      <c r="G37" s="397">
        <f t="shared" ref="G37:G51" si="10">+E37+F37</f>
        <v>0</v>
      </c>
      <c r="H37" s="396"/>
      <c r="I37" s="396"/>
      <c r="J37" s="397">
        <f t="shared" si="9"/>
        <v>0</v>
      </c>
    </row>
    <row r="38" spans="1:10" ht="12" customHeight="1" x14ac:dyDescent="0.2">
      <c r="A38" s="21"/>
      <c r="B38" s="27"/>
      <c r="C38" s="775" t="s">
        <v>90</v>
      </c>
      <c r="D38" s="776"/>
      <c r="E38" s="396">
        <v>2145072</v>
      </c>
      <c r="F38" s="396">
        <v>0</v>
      </c>
      <c r="G38" s="397">
        <f t="shared" si="10"/>
        <v>2145072</v>
      </c>
      <c r="H38" s="396">
        <v>2987415</v>
      </c>
      <c r="I38" s="396">
        <v>2987415</v>
      </c>
      <c r="J38" s="397">
        <f t="shared" si="9"/>
        <v>842343</v>
      </c>
    </row>
    <row r="39" spans="1:10" ht="12" customHeight="1" x14ac:dyDescent="0.2">
      <c r="A39" s="21"/>
      <c r="B39" s="27"/>
      <c r="C39" s="775" t="s">
        <v>216</v>
      </c>
      <c r="D39" s="776"/>
      <c r="E39" s="397">
        <v>160928</v>
      </c>
      <c r="F39" s="397">
        <f t="shared" ref="F39" si="11">+F40+F41</f>
        <v>0</v>
      </c>
      <c r="G39" s="397">
        <v>160928</v>
      </c>
      <c r="H39" s="397">
        <v>311295</v>
      </c>
      <c r="I39" s="397">
        <v>311295</v>
      </c>
      <c r="J39" s="397">
        <f t="shared" si="9"/>
        <v>150367</v>
      </c>
    </row>
    <row r="40" spans="1:10" ht="12" customHeight="1" x14ac:dyDescent="0.2">
      <c r="A40" s="21"/>
      <c r="B40" s="27"/>
      <c r="C40" s="44"/>
      <c r="D40" s="37" t="s">
        <v>217</v>
      </c>
      <c r="E40" s="396">
        <v>160928</v>
      </c>
      <c r="F40" s="396">
        <v>0</v>
      </c>
      <c r="G40" s="397">
        <f t="shared" si="10"/>
        <v>160928</v>
      </c>
      <c r="H40" s="396">
        <v>311295</v>
      </c>
      <c r="I40" s="396">
        <v>311295</v>
      </c>
      <c r="J40" s="397">
        <f t="shared" si="9"/>
        <v>150367</v>
      </c>
    </row>
    <row r="41" spans="1:10" ht="12" customHeight="1" x14ac:dyDescent="0.2">
      <c r="A41" s="21"/>
      <c r="B41" s="27"/>
      <c r="C41" s="44"/>
      <c r="D41" s="37" t="s">
        <v>218</v>
      </c>
      <c r="E41" s="396"/>
      <c r="F41" s="396">
        <v>0</v>
      </c>
      <c r="G41" s="397">
        <f t="shared" si="10"/>
        <v>0</v>
      </c>
      <c r="H41" s="396"/>
      <c r="I41" s="396"/>
      <c r="J41" s="397">
        <f t="shared" si="9"/>
        <v>0</v>
      </c>
    </row>
    <row r="42" spans="1:10" ht="12" customHeight="1" x14ac:dyDescent="0.2">
      <c r="A42" s="21"/>
      <c r="B42" s="27"/>
      <c r="C42" s="775" t="s">
        <v>219</v>
      </c>
      <c r="D42" s="776"/>
      <c r="E42" s="403">
        <f t="shared" ref="E42" si="12">+E43+E44</f>
        <v>0</v>
      </c>
      <c r="F42" s="403">
        <f t="shared" ref="F42" si="13">+F43+F44</f>
        <v>0</v>
      </c>
      <c r="G42" s="403">
        <f t="shared" ref="G42" si="14">+G43+G44</f>
        <v>0</v>
      </c>
      <c r="H42" s="403">
        <f t="shared" ref="H42" si="15">+H43+H44</f>
        <v>0</v>
      </c>
      <c r="I42" s="403">
        <f t="shared" ref="I42" si="16">+I43+I44</f>
        <v>0</v>
      </c>
      <c r="J42" s="403">
        <f t="shared" ref="J42" si="17">+J43+J44</f>
        <v>0</v>
      </c>
    </row>
    <row r="43" spans="1:10" ht="12" customHeight="1" x14ac:dyDescent="0.2">
      <c r="A43" s="21"/>
      <c r="B43" s="27"/>
      <c r="C43" s="44"/>
      <c r="D43" s="37" t="s">
        <v>217</v>
      </c>
      <c r="E43" s="396"/>
      <c r="F43" s="396">
        <v>0</v>
      </c>
      <c r="G43" s="397">
        <f t="shared" si="10"/>
        <v>0</v>
      </c>
      <c r="H43" s="396"/>
      <c r="I43" s="396"/>
      <c r="J43" s="397">
        <f t="shared" si="9"/>
        <v>0</v>
      </c>
    </row>
    <row r="44" spans="1:10" ht="12" customHeight="1" x14ac:dyDescent="0.2">
      <c r="A44" s="21"/>
      <c r="B44" s="27"/>
      <c r="C44" s="44"/>
      <c r="D44" s="37" t="s">
        <v>218</v>
      </c>
      <c r="E44" s="396"/>
      <c r="F44" s="396">
        <v>0</v>
      </c>
      <c r="G44" s="397">
        <f t="shared" si="10"/>
        <v>0</v>
      </c>
      <c r="H44" s="396"/>
      <c r="I44" s="396"/>
      <c r="J44" s="397">
        <f t="shared" si="9"/>
        <v>0</v>
      </c>
    </row>
    <row r="45" spans="1:10" ht="12" customHeight="1" x14ac:dyDescent="0.2">
      <c r="A45" s="21"/>
      <c r="B45" s="27"/>
      <c r="C45" s="775" t="s">
        <v>101</v>
      </c>
      <c r="D45" s="776"/>
      <c r="E45" s="396">
        <v>0</v>
      </c>
      <c r="F45" s="396">
        <v>5729228</v>
      </c>
      <c r="G45" s="397">
        <f t="shared" si="10"/>
        <v>5729228</v>
      </c>
      <c r="H45" s="396">
        <v>5729228</v>
      </c>
      <c r="I45" s="396">
        <v>5729228</v>
      </c>
      <c r="J45" s="397">
        <f t="shared" si="9"/>
        <v>5729228</v>
      </c>
    </row>
    <row r="46" spans="1:10" ht="12" customHeight="1" x14ac:dyDescent="0.2">
      <c r="A46" s="21"/>
      <c r="B46" s="27"/>
      <c r="C46" s="775" t="s">
        <v>221</v>
      </c>
      <c r="D46" s="776"/>
      <c r="E46" s="396"/>
      <c r="F46" s="396">
        <v>0</v>
      </c>
      <c r="G46" s="397">
        <f t="shared" si="10"/>
        <v>0</v>
      </c>
      <c r="H46" s="396"/>
      <c r="I46" s="396"/>
      <c r="J46" s="397">
        <f t="shared" si="9"/>
        <v>0</v>
      </c>
    </row>
    <row r="47" spans="1:10" ht="12" customHeight="1" x14ac:dyDescent="0.2">
      <c r="A47" s="21"/>
      <c r="B47" s="27"/>
      <c r="C47" s="44"/>
      <c r="D47" s="37"/>
      <c r="E47" s="396"/>
      <c r="F47" s="396"/>
      <c r="G47" s="401"/>
      <c r="H47" s="396"/>
      <c r="I47" s="396"/>
      <c r="J47" s="401"/>
    </row>
    <row r="48" spans="1:10" ht="12" customHeight="1" x14ac:dyDescent="0.2">
      <c r="A48" s="21"/>
      <c r="B48" s="35" t="s">
        <v>226</v>
      </c>
      <c r="C48" s="36"/>
      <c r="D48" s="37"/>
      <c r="E48" s="405">
        <f t="shared" ref="E48" si="18">+E49+E50+E51</f>
        <v>15010928</v>
      </c>
      <c r="F48" s="405">
        <f t="shared" ref="F48" si="19">+F49+F50+F51</f>
        <v>730110</v>
      </c>
      <c r="G48" s="405">
        <f t="shared" ref="G48" si="20">+G49+G50+G51</f>
        <v>15741038</v>
      </c>
      <c r="H48" s="405">
        <f t="shared" ref="H48" si="21">+H49+H50+H51</f>
        <v>15741038</v>
      </c>
      <c r="I48" s="405">
        <f t="shared" ref="I48" si="22">+I49+I50+I51</f>
        <v>15741038</v>
      </c>
      <c r="J48" s="405">
        <f t="shared" ref="J48" si="23">+J49+J50+J51</f>
        <v>730110</v>
      </c>
    </row>
    <row r="49" spans="1:11" ht="12" customHeight="1" x14ac:dyDescent="0.2">
      <c r="A49" s="21"/>
      <c r="B49" s="35"/>
      <c r="C49" s="775" t="s">
        <v>196</v>
      </c>
      <c r="D49" s="776"/>
      <c r="E49" s="396"/>
      <c r="F49" s="396">
        <v>0</v>
      </c>
      <c r="G49" s="397">
        <f t="shared" si="10"/>
        <v>0</v>
      </c>
      <c r="H49" s="396"/>
      <c r="I49" s="396"/>
      <c r="J49" s="397">
        <f t="shared" si="9"/>
        <v>0</v>
      </c>
    </row>
    <row r="50" spans="1:11" ht="12" customHeight="1" x14ac:dyDescent="0.2">
      <c r="A50" s="21"/>
      <c r="B50" s="27"/>
      <c r="C50" s="775" t="s">
        <v>220</v>
      </c>
      <c r="D50" s="776"/>
      <c r="E50" s="396"/>
      <c r="F50" s="396">
        <v>0</v>
      </c>
      <c r="G50" s="397">
        <f t="shared" si="10"/>
        <v>0</v>
      </c>
      <c r="H50" s="396"/>
      <c r="I50" s="396"/>
      <c r="J50" s="397">
        <f t="shared" si="9"/>
        <v>0</v>
      </c>
    </row>
    <row r="51" spans="1:11" ht="12" customHeight="1" x14ac:dyDescent="0.2">
      <c r="A51" s="21"/>
      <c r="B51" s="27"/>
      <c r="C51" s="775" t="s">
        <v>221</v>
      </c>
      <c r="D51" s="776"/>
      <c r="E51" s="396">
        <v>15010928</v>
      </c>
      <c r="F51" s="396">
        <v>730110</v>
      </c>
      <c r="G51" s="397">
        <f t="shared" si="10"/>
        <v>15741038</v>
      </c>
      <c r="H51" s="396">
        <v>15741038</v>
      </c>
      <c r="I51" s="396">
        <v>15741038</v>
      </c>
      <c r="J51" s="397">
        <f t="shared" si="9"/>
        <v>730110</v>
      </c>
    </row>
    <row r="52" spans="1:11" s="40" customFormat="1" ht="12" customHeight="1" x14ac:dyDescent="0.2">
      <c r="A52" s="18"/>
      <c r="B52" s="38"/>
      <c r="C52" s="45"/>
      <c r="D52" s="46"/>
      <c r="E52" s="404"/>
      <c r="F52" s="404"/>
      <c r="G52" s="402"/>
      <c r="H52" s="404"/>
      <c r="I52" s="404"/>
      <c r="J52" s="402"/>
      <c r="K52" s="39"/>
    </row>
    <row r="53" spans="1:11" ht="12" customHeight="1" x14ac:dyDescent="0.2">
      <c r="A53" s="21"/>
      <c r="B53" s="35" t="s">
        <v>227</v>
      </c>
      <c r="C53" s="41"/>
      <c r="D53" s="37"/>
      <c r="E53" s="405">
        <f t="shared" ref="E53" si="24">+E54</f>
        <v>0</v>
      </c>
      <c r="F53" s="405">
        <f t="shared" ref="F53" si="25">+F54</f>
        <v>0</v>
      </c>
      <c r="G53" s="405">
        <f t="shared" ref="G53" si="26">+G54</f>
        <v>0</v>
      </c>
      <c r="H53" s="405">
        <f t="shared" ref="H53" si="27">+H54</f>
        <v>0</v>
      </c>
      <c r="I53" s="405">
        <f t="shared" ref="I53" si="28">+I54</f>
        <v>0</v>
      </c>
      <c r="J53" s="405">
        <f t="shared" ref="J53" si="29">+J54</f>
        <v>0</v>
      </c>
    </row>
    <row r="54" spans="1:11" ht="12" customHeight="1" x14ac:dyDescent="0.2">
      <c r="A54" s="21"/>
      <c r="B54" s="27"/>
      <c r="C54" s="775" t="s">
        <v>222</v>
      </c>
      <c r="D54" s="776"/>
      <c r="E54" s="396">
        <v>0</v>
      </c>
      <c r="F54" s="396">
        <v>0</v>
      </c>
      <c r="G54" s="397">
        <f t="shared" ref="G54" si="30">+E54+F54</f>
        <v>0</v>
      </c>
      <c r="H54" s="396">
        <v>0</v>
      </c>
      <c r="I54" s="396">
        <v>0</v>
      </c>
      <c r="J54" s="397">
        <f t="shared" si="9"/>
        <v>0</v>
      </c>
    </row>
    <row r="55" spans="1:11" ht="12" customHeight="1" x14ac:dyDescent="0.2">
      <c r="A55" s="21"/>
      <c r="B55" s="29"/>
      <c r="C55" s="30"/>
      <c r="D55" s="31"/>
      <c r="E55" s="399"/>
      <c r="F55" s="618"/>
      <c r="G55" s="399"/>
      <c r="H55" s="399"/>
      <c r="I55" s="399"/>
      <c r="J55" s="399"/>
    </row>
    <row r="56" spans="1:11" ht="12" customHeight="1" x14ac:dyDescent="0.2">
      <c r="A56" s="18"/>
      <c r="B56" s="32"/>
      <c r="C56" s="33"/>
      <c r="D56" s="42" t="s">
        <v>223</v>
      </c>
      <c r="E56" s="400">
        <f>+E36+E37+E38+E39+E42+E45+E46+E48+E53</f>
        <v>17316928</v>
      </c>
      <c r="F56" s="400">
        <f t="shared" ref="F56:I56" si="31">+F36+F37+F38+F39+F42+F45+F46+F48+F53</f>
        <v>6459338</v>
      </c>
      <c r="G56" s="400">
        <f t="shared" si="31"/>
        <v>23776266</v>
      </c>
      <c r="H56" s="400">
        <f t="shared" si="31"/>
        <v>24768976</v>
      </c>
      <c r="I56" s="400">
        <f t="shared" si="31"/>
        <v>24768976</v>
      </c>
      <c r="J56" s="777">
        <f>IF(I56-E56&gt;0,(I56-E56),0)</f>
        <v>7452048</v>
      </c>
    </row>
    <row r="57" spans="1:11" x14ac:dyDescent="0.2">
      <c r="A57" s="21"/>
      <c r="B57" s="635"/>
      <c r="C57" s="635"/>
      <c r="D57" s="635"/>
      <c r="E57" s="636"/>
      <c r="F57" s="636"/>
      <c r="G57" s="636"/>
      <c r="H57" s="779" t="s">
        <v>397</v>
      </c>
      <c r="I57" s="780"/>
      <c r="J57" s="778"/>
    </row>
    <row r="58" spans="1:11" x14ac:dyDescent="0.2">
      <c r="A58" s="21"/>
      <c r="B58" s="774" t="str">
        <f>IF(J28=J56," ","ERROR")</f>
        <v xml:space="preserve"> </v>
      </c>
      <c r="C58" s="774"/>
      <c r="D58" s="774"/>
      <c r="E58" s="774"/>
      <c r="F58" s="774"/>
      <c r="G58" s="774"/>
      <c r="H58" s="774"/>
      <c r="I58" s="774"/>
      <c r="J58" s="774"/>
    </row>
    <row r="59" spans="1:11" x14ac:dyDescent="0.2">
      <c r="B59" s="16" t="s">
        <v>228</v>
      </c>
      <c r="C59" s="16"/>
      <c r="D59" s="16"/>
      <c r="E59" s="16"/>
      <c r="F59" s="16"/>
      <c r="G59" s="16"/>
      <c r="H59" s="16"/>
      <c r="I59" s="16"/>
      <c r="J59" s="16"/>
    </row>
    <row r="60" spans="1:11" x14ac:dyDescent="0.2">
      <c r="B60" s="16"/>
      <c r="C60" s="16"/>
      <c r="D60" s="16"/>
      <c r="E60" s="16"/>
      <c r="F60" s="16"/>
      <c r="G60" s="16"/>
      <c r="H60" s="16"/>
      <c r="I60" s="16"/>
      <c r="J60" s="16"/>
    </row>
    <row r="61" spans="1:11" x14ac:dyDescent="0.2">
      <c r="B61" s="16"/>
      <c r="C61" s="16"/>
      <c r="D61" s="16"/>
      <c r="E61" s="16"/>
      <c r="F61" s="16"/>
      <c r="G61" s="16"/>
      <c r="H61" s="16"/>
      <c r="I61" s="16"/>
      <c r="J61" s="16"/>
    </row>
    <row r="62" spans="1:11" x14ac:dyDescent="0.2">
      <c r="I62" s="16"/>
      <c r="K62" s="17"/>
    </row>
    <row r="63" spans="1:11" ht="12" x14ac:dyDescent="0.2">
      <c r="D63" s="180"/>
      <c r="E63" s="146"/>
      <c r="I63" s="16"/>
      <c r="K63" s="17"/>
    </row>
    <row r="64" spans="1:11" ht="12" x14ac:dyDescent="0.2">
      <c r="B64" s="129"/>
      <c r="C64" s="179"/>
      <c r="E64" s="146"/>
      <c r="F64" s="146"/>
      <c r="G64" s="92"/>
      <c r="H64" s="181"/>
      <c r="I64" s="182"/>
      <c r="J64" s="146"/>
      <c r="K64" s="146"/>
    </row>
    <row r="65" spans="2:11" ht="12" x14ac:dyDescent="0.2">
      <c r="D65" s="691" t="s">
        <v>4931</v>
      </c>
      <c r="E65" s="691"/>
      <c r="F65" s="146"/>
      <c r="G65" s="146"/>
      <c r="H65" s="691" t="s">
        <v>4948</v>
      </c>
      <c r="I65" s="691"/>
      <c r="J65" s="130"/>
      <c r="K65" s="146"/>
    </row>
    <row r="66" spans="2:11" ht="26.25" customHeight="1" x14ac:dyDescent="0.2">
      <c r="C66" s="150"/>
      <c r="D66" s="692" t="s">
        <v>4947</v>
      </c>
      <c r="E66" s="692"/>
      <c r="F66" s="152"/>
      <c r="G66" s="152"/>
      <c r="H66" s="692" t="s">
        <v>4952</v>
      </c>
      <c r="I66" s="692"/>
      <c r="J66" s="130"/>
      <c r="K66" s="146"/>
    </row>
    <row r="67" spans="2:11" ht="12" x14ac:dyDescent="0.2">
      <c r="B67" s="92"/>
      <c r="C67" s="151"/>
      <c r="F67" s="92"/>
      <c r="G67" s="120"/>
      <c r="H67" s="92"/>
      <c r="I67" s="158"/>
      <c r="J67" s="92"/>
      <c r="K67" s="92"/>
    </row>
    <row r="68" spans="2:11" x14ac:dyDescent="0.2">
      <c r="I68" s="16"/>
      <c r="K68" s="17"/>
    </row>
    <row r="69" spans="2:11" x14ac:dyDescent="0.2">
      <c r="I69" s="16"/>
      <c r="K69" s="17"/>
    </row>
    <row r="70" spans="2:11" x14ac:dyDescent="0.2">
      <c r="I70" s="16"/>
      <c r="K70" s="17"/>
    </row>
    <row r="71" spans="2:11" x14ac:dyDescent="0.2">
      <c r="I71" s="16"/>
      <c r="K71" s="17"/>
    </row>
  </sheetData>
  <mergeCells count="45">
    <mergeCell ref="D65:E65"/>
    <mergeCell ref="H65:I65"/>
    <mergeCell ref="H66:I66"/>
    <mergeCell ref="D66:E66"/>
    <mergeCell ref="B2:J2"/>
    <mergeCell ref="B3:J3"/>
    <mergeCell ref="B4:J4"/>
    <mergeCell ref="B9:D11"/>
    <mergeCell ref="E9:I9"/>
    <mergeCell ref="J9:J10"/>
    <mergeCell ref="B5:J5"/>
    <mergeCell ref="B6:C6"/>
    <mergeCell ref="B24:D24"/>
    <mergeCell ref="B13:D13"/>
    <mergeCell ref="B14:D14"/>
    <mergeCell ref="B15:D15"/>
    <mergeCell ref="B16:D16"/>
    <mergeCell ref="B17:D17"/>
    <mergeCell ref="C18:D18"/>
    <mergeCell ref="C19:D19"/>
    <mergeCell ref="B20:D20"/>
    <mergeCell ref="C21:D21"/>
    <mergeCell ref="C22:D22"/>
    <mergeCell ref="B23:D23"/>
    <mergeCell ref="C45:D45"/>
    <mergeCell ref="B25:D25"/>
    <mergeCell ref="B26:D26"/>
    <mergeCell ref="C36:D36"/>
    <mergeCell ref="C37:D37"/>
    <mergeCell ref="C38:D38"/>
    <mergeCell ref="C39:D39"/>
    <mergeCell ref="C42:D42"/>
    <mergeCell ref="J28:J29"/>
    <mergeCell ref="H29:I29"/>
    <mergeCell ref="B31:D33"/>
    <mergeCell ref="E31:I31"/>
    <mergeCell ref="J31:J32"/>
    <mergeCell ref="B58:J58"/>
    <mergeCell ref="C46:D46"/>
    <mergeCell ref="C49:D49"/>
    <mergeCell ref="C50:D50"/>
    <mergeCell ref="C51:D51"/>
    <mergeCell ref="C54:D54"/>
    <mergeCell ref="J56:J57"/>
    <mergeCell ref="H57:I57"/>
  </mergeCells>
  <printOptions horizontalCentered="1"/>
  <pageMargins left="0.31496062992125984" right="0.11811023622047245" top="0.74803149606299213" bottom="0.74803149606299213" header="0.31496062992125984" footer="0.31496062992125984"/>
  <pageSetup scale="71" orientation="landscape" r:id="rId1"/>
  <ignoredErrors>
    <ignoredError sqref="E11:F11 H11:I11 E33:F33 H33:I3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topLeftCell="A22" zoomScaleNormal="100" workbookViewId="0">
      <selection activeCell="D38" sqref="D38"/>
    </sheetView>
  </sheetViews>
  <sheetFormatPr baseColWidth="10" defaultRowHeight="15" x14ac:dyDescent="0.25"/>
  <cols>
    <col min="1" max="1" width="2.28515625" style="47" customWidth="1"/>
    <col min="2" max="2" width="11.85546875" style="17" customWidth="1"/>
    <col min="3" max="3" width="42.7109375" style="17" customWidth="1"/>
    <col min="4" max="9" width="12.7109375" style="17" customWidth="1"/>
    <col min="10" max="10" width="2.7109375" style="47" customWidth="1"/>
  </cols>
  <sheetData>
    <row r="1" spans="1:10" s="47" customFormat="1" x14ac:dyDescent="0.25">
      <c r="B1" s="16"/>
      <c r="C1" s="16"/>
      <c r="D1" s="16"/>
      <c r="E1" s="16"/>
      <c r="F1" s="16"/>
      <c r="G1" s="16"/>
      <c r="H1" s="16"/>
      <c r="I1" s="16"/>
    </row>
    <row r="2" spans="1:10" x14ac:dyDescent="0.25">
      <c r="B2" s="786" t="s">
        <v>411</v>
      </c>
      <c r="C2" s="787"/>
      <c r="D2" s="787"/>
      <c r="E2" s="787"/>
      <c r="F2" s="787"/>
      <c r="G2" s="787"/>
      <c r="H2" s="787"/>
      <c r="I2" s="788"/>
    </row>
    <row r="3" spans="1:10" x14ac:dyDescent="0.25">
      <c r="B3" s="789" t="s">
        <v>230</v>
      </c>
      <c r="C3" s="790"/>
      <c r="D3" s="790"/>
      <c r="E3" s="790"/>
      <c r="F3" s="790"/>
      <c r="G3" s="790"/>
      <c r="H3" s="790"/>
      <c r="I3" s="791"/>
    </row>
    <row r="4" spans="1:10" x14ac:dyDescent="0.25">
      <c r="B4" s="789" t="s">
        <v>231</v>
      </c>
      <c r="C4" s="790"/>
      <c r="D4" s="790"/>
      <c r="E4" s="790"/>
      <c r="F4" s="790"/>
      <c r="G4" s="790"/>
      <c r="H4" s="790"/>
      <c r="I4" s="791"/>
    </row>
    <row r="5" spans="1:10" x14ac:dyDescent="0.25">
      <c r="B5" s="789" t="s">
        <v>412</v>
      </c>
      <c r="C5" s="790"/>
      <c r="D5" s="790"/>
      <c r="E5" s="790"/>
      <c r="F5" s="790"/>
      <c r="G5" s="790"/>
      <c r="H5" s="790"/>
      <c r="I5" s="791"/>
    </row>
    <row r="6" spans="1:10" x14ac:dyDescent="0.25">
      <c r="B6" s="789" t="s">
        <v>0</v>
      </c>
      <c r="C6" s="790"/>
      <c r="D6" s="790"/>
      <c r="E6" s="790"/>
      <c r="F6" s="790"/>
      <c r="G6" s="790"/>
      <c r="H6" s="790"/>
      <c r="I6" s="791"/>
    </row>
    <row r="7" spans="1:10" ht="21.75" customHeight="1" x14ac:dyDescent="0.25">
      <c r="B7" s="590" t="s">
        <v>423</v>
      </c>
      <c r="C7" s="591" t="str">
        <f>EA!B6</f>
        <v>UNIVERSIDAD TECNOLÓGICA DE CALVILLO</v>
      </c>
      <c r="D7" s="592"/>
      <c r="E7" s="592"/>
      <c r="F7" s="592"/>
      <c r="G7" s="592"/>
      <c r="H7" s="592"/>
      <c r="I7" s="593"/>
    </row>
    <row r="8" spans="1:10" ht="8.1" customHeight="1" x14ac:dyDescent="0.25">
      <c r="B8" s="501"/>
      <c r="C8" s="525"/>
      <c r="D8" s="526"/>
      <c r="E8" s="526"/>
      <c r="F8" s="526"/>
      <c r="G8" s="526"/>
      <c r="H8" s="526"/>
      <c r="I8" s="527"/>
    </row>
    <row r="9" spans="1:10" ht="8.1" customHeight="1" x14ac:dyDescent="0.25">
      <c r="B9" s="460"/>
      <c r="C9" s="461"/>
      <c r="D9" s="461"/>
      <c r="E9" s="461"/>
      <c r="F9" s="461"/>
      <c r="G9" s="461"/>
      <c r="H9" s="461"/>
      <c r="I9" s="462"/>
    </row>
    <row r="10" spans="1:10" x14ac:dyDescent="0.25">
      <c r="B10" s="795" t="s">
        <v>75</v>
      </c>
      <c r="C10" s="795"/>
      <c r="D10" s="797" t="s">
        <v>232</v>
      </c>
      <c r="E10" s="797"/>
      <c r="F10" s="797"/>
      <c r="G10" s="797"/>
      <c r="H10" s="797"/>
      <c r="I10" s="797" t="s">
        <v>233</v>
      </c>
    </row>
    <row r="11" spans="1:10" ht="22.5" x14ac:dyDescent="0.25">
      <c r="B11" s="796"/>
      <c r="C11" s="796"/>
      <c r="D11" s="466" t="s">
        <v>234</v>
      </c>
      <c r="E11" s="466" t="s">
        <v>235</v>
      </c>
      <c r="F11" s="466" t="s">
        <v>208</v>
      </c>
      <c r="G11" s="466" t="s">
        <v>209</v>
      </c>
      <c r="H11" s="466" t="s">
        <v>236</v>
      </c>
      <c r="I11" s="798"/>
    </row>
    <row r="12" spans="1:10" x14ac:dyDescent="0.25">
      <c r="B12" s="796"/>
      <c r="C12" s="796"/>
      <c r="D12" s="466">
        <v>1</v>
      </c>
      <c r="E12" s="466">
        <v>2</v>
      </c>
      <c r="F12" s="466" t="s">
        <v>237</v>
      </c>
      <c r="G12" s="466">
        <v>4</v>
      </c>
      <c r="H12" s="466">
        <v>5</v>
      </c>
      <c r="I12" s="466" t="s">
        <v>238</v>
      </c>
    </row>
    <row r="13" spans="1:10" s="621" customFormat="1" x14ac:dyDescent="0.25">
      <c r="A13" s="620"/>
      <c r="B13" s="638"/>
      <c r="C13" s="639"/>
      <c r="D13" s="619"/>
      <c r="E13" s="619"/>
      <c r="F13" s="619"/>
      <c r="G13" s="619"/>
      <c r="H13" s="619"/>
      <c r="I13" s="619"/>
      <c r="J13" s="620"/>
    </row>
    <row r="14" spans="1:10" s="621" customFormat="1" x14ac:dyDescent="0.25">
      <c r="A14" s="620"/>
      <c r="B14" s="640">
        <v>101</v>
      </c>
      <c r="C14" s="641" t="s">
        <v>431</v>
      </c>
      <c r="D14" s="425">
        <v>1339460</v>
      </c>
      <c r="E14" s="425"/>
      <c r="F14" s="425">
        <f>+D14+E14</f>
        <v>1339460</v>
      </c>
      <c r="G14" s="425">
        <v>1339460</v>
      </c>
      <c r="H14" s="425">
        <v>1339460</v>
      </c>
      <c r="I14" s="425">
        <f>+F14-G14</f>
        <v>0</v>
      </c>
      <c r="J14" s="620"/>
    </row>
    <row r="15" spans="1:10" s="621" customFormat="1" x14ac:dyDescent="0.25">
      <c r="A15" s="620"/>
      <c r="B15" s="640">
        <v>110</v>
      </c>
      <c r="C15" s="641" t="s">
        <v>432</v>
      </c>
      <c r="D15" s="425">
        <v>1379578</v>
      </c>
      <c r="E15" s="425"/>
      <c r="F15" s="425">
        <f t="shared" ref="F15:F18" si="0">+D15+E15</f>
        <v>1379578</v>
      </c>
      <c r="G15" s="425">
        <v>1379578</v>
      </c>
      <c r="H15" s="425">
        <v>238958</v>
      </c>
      <c r="I15" s="425">
        <f t="shared" ref="I15:I25" si="1">+F15-G15</f>
        <v>0</v>
      </c>
      <c r="J15" s="620"/>
    </row>
    <row r="16" spans="1:10" s="621" customFormat="1" x14ac:dyDescent="0.25">
      <c r="A16" s="620"/>
      <c r="B16" s="640">
        <v>120</v>
      </c>
      <c r="C16" s="645" t="s">
        <v>433</v>
      </c>
      <c r="D16" s="425">
        <v>65186</v>
      </c>
      <c r="E16" s="425"/>
      <c r="F16" s="425">
        <f t="shared" si="0"/>
        <v>65186</v>
      </c>
      <c r="G16" s="425">
        <v>65186</v>
      </c>
      <c r="H16" s="425">
        <v>65186</v>
      </c>
      <c r="I16" s="425">
        <f t="shared" si="1"/>
        <v>0</v>
      </c>
      <c r="J16" s="620"/>
    </row>
    <row r="17" spans="1:11" s="621" customFormat="1" x14ac:dyDescent="0.25">
      <c r="A17" s="620"/>
      <c r="B17" s="640">
        <v>200</v>
      </c>
      <c r="C17" s="645" t="s">
        <v>434</v>
      </c>
      <c r="D17" s="425">
        <v>1319160</v>
      </c>
      <c r="E17" s="425"/>
      <c r="F17" s="425">
        <f t="shared" si="0"/>
        <v>1319160</v>
      </c>
      <c r="G17" s="425">
        <v>1319160</v>
      </c>
      <c r="H17" s="425">
        <v>1315260</v>
      </c>
      <c r="I17" s="425">
        <f t="shared" si="1"/>
        <v>0</v>
      </c>
      <c r="J17" s="620"/>
    </row>
    <row r="18" spans="1:11" s="621" customFormat="1" x14ac:dyDescent="0.25">
      <c r="A18" s="620"/>
      <c r="B18" s="640">
        <v>300</v>
      </c>
      <c r="C18" s="645" t="s">
        <v>435</v>
      </c>
      <c r="D18" s="425">
        <v>554583</v>
      </c>
      <c r="E18" s="425"/>
      <c r="F18" s="425">
        <f t="shared" si="0"/>
        <v>554583</v>
      </c>
      <c r="G18" s="425">
        <v>554583</v>
      </c>
      <c r="H18" s="425">
        <v>554583</v>
      </c>
      <c r="I18" s="425">
        <f t="shared" si="1"/>
        <v>0</v>
      </c>
      <c r="J18" s="620"/>
    </row>
    <row r="19" spans="1:11" s="621" customFormat="1" x14ac:dyDescent="0.25">
      <c r="A19" s="620"/>
      <c r="B19" s="640">
        <v>400</v>
      </c>
      <c r="C19" s="645" t="s">
        <v>436</v>
      </c>
      <c r="D19" s="425">
        <v>370802</v>
      </c>
      <c r="E19" s="425"/>
      <c r="F19" s="425">
        <f t="shared" ref="F19:F25" si="2">+D19+E19</f>
        <v>370802</v>
      </c>
      <c r="G19" s="425">
        <v>370802</v>
      </c>
      <c r="H19" s="425">
        <v>370802</v>
      </c>
      <c r="I19" s="425">
        <f t="shared" si="1"/>
        <v>0</v>
      </c>
      <c r="J19" s="620"/>
    </row>
    <row r="20" spans="1:11" s="621" customFormat="1" x14ac:dyDescent="0.25">
      <c r="A20" s="620"/>
      <c r="B20" s="640">
        <v>500</v>
      </c>
      <c r="C20" s="641" t="s">
        <v>437</v>
      </c>
      <c r="D20" s="425">
        <v>4813926</v>
      </c>
      <c r="E20" s="425"/>
      <c r="F20" s="425">
        <f t="shared" si="2"/>
        <v>4813926</v>
      </c>
      <c r="G20" s="425">
        <v>4813926</v>
      </c>
      <c r="H20" s="425">
        <v>4364235</v>
      </c>
      <c r="I20" s="425">
        <f t="shared" si="1"/>
        <v>0</v>
      </c>
      <c r="J20" s="620"/>
    </row>
    <row r="21" spans="1:11" s="621" customFormat="1" x14ac:dyDescent="0.25">
      <c r="A21" s="620"/>
      <c r="B21" s="640">
        <v>600</v>
      </c>
      <c r="C21" s="641" t="s">
        <v>438</v>
      </c>
      <c r="D21" s="425">
        <v>4133258</v>
      </c>
      <c r="E21" s="425"/>
      <c r="F21" s="425">
        <f t="shared" si="2"/>
        <v>4133258</v>
      </c>
      <c r="G21" s="425">
        <v>4133258</v>
      </c>
      <c r="H21" s="425">
        <v>3309552</v>
      </c>
      <c r="I21" s="425">
        <f t="shared" si="1"/>
        <v>0</v>
      </c>
      <c r="J21" s="620"/>
    </row>
    <row r="22" spans="1:11" s="621" customFormat="1" x14ac:dyDescent="0.25">
      <c r="A22" s="620"/>
      <c r="B22" s="640">
        <v>700</v>
      </c>
      <c r="C22" s="641" t="s">
        <v>439</v>
      </c>
      <c r="D22" s="425">
        <v>2434588</v>
      </c>
      <c r="E22" s="425"/>
      <c r="F22" s="425">
        <f t="shared" si="2"/>
        <v>2434588</v>
      </c>
      <c r="G22" s="425">
        <v>2434588</v>
      </c>
      <c r="H22" s="425">
        <v>1562341</v>
      </c>
      <c r="I22" s="425">
        <f t="shared" si="1"/>
        <v>0</v>
      </c>
      <c r="J22" s="620"/>
    </row>
    <row r="23" spans="1:11" s="621" customFormat="1" x14ac:dyDescent="0.25">
      <c r="A23" s="620"/>
      <c r="B23" s="640">
        <v>800</v>
      </c>
      <c r="C23" s="645" t="s">
        <v>440</v>
      </c>
      <c r="D23" s="425">
        <v>389882</v>
      </c>
      <c r="E23" s="425"/>
      <c r="F23" s="425">
        <f t="shared" si="2"/>
        <v>389882</v>
      </c>
      <c r="G23" s="425">
        <v>389882</v>
      </c>
      <c r="H23" s="425">
        <v>389882</v>
      </c>
      <c r="I23" s="425">
        <f t="shared" si="1"/>
        <v>0</v>
      </c>
      <c r="J23" s="620"/>
    </row>
    <row r="24" spans="1:11" s="621" customFormat="1" x14ac:dyDescent="0.25">
      <c r="A24" s="620"/>
      <c r="B24" s="640">
        <v>900</v>
      </c>
      <c r="C24" s="641" t="s">
        <v>441</v>
      </c>
      <c r="D24" s="425">
        <v>12848908</v>
      </c>
      <c r="E24" s="425"/>
      <c r="F24" s="425">
        <f t="shared" si="2"/>
        <v>12848908</v>
      </c>
      <c r="G24" s="425">
        <v>12848908</v>
      </c>
      <c r="H24" s="425">
        <v>11226433</v>
      </c>
      <c r="I24" s="425">
        <f t="shared" si="1"/>
        <v>0</v>
      </c>
      <c r="J24" s="620"/>
    </row>
    <row r="25" spans="1:11" s="621" customFormat="1" x14ac:dyDescent="0.25">
      <c r="A25" s="620"/>
      <c r="B25" s="640"/>
      <c r="C25" s="641"/>
      <c r="D25" s="425"/>
      <c r="E25" s="425"/>
      <c r="F25" s="425">
        <f t="shared" si="2"/>
        <v>0</v>
      </c>
      <c r="G25" s="425"/>
      <c r="H25" s="425"/>
      <c r="I25" s="425">
        <f t="shared" si="1"/>
        <v>0</v>
      </c>
      <c r="J25" s="620"/>
    </row>
    <row r="26" spans="1:11" s="53" customFormat="1" x14ac:dyDescent="0.25">
      <c r="A26" s="50"/>
      <c r="B26" s="51"/>
      <c r="C26" s="52" t="s">
        <v>239</v>
      </c>
      <c r="D26" s="409">
        <f t="shared" ref="D26:I26" si="3">SUM(D14:D25)</f>
        <v>29649331</v>
      </c>
      <c r="E26" s="409">
        <f t="shared" si="3"/>
        <v>0</v>
      </c>
      <c r="F26" s="411">
        <f t="shared" si="3"/>
        <v>29649331</v>
      </c>
      <c r="G26" s="409">
        <f t="shared" si="3"/>
        <v>29649331</v>
      </c>
      <c r="H26" s="409">
        <f t="shared" si="3"/>
        <v>24736692</v>
      </c>
      <c r="I26" s="409">
        <f t="shared" si="3"/>
        <v>0</v>
      </c>
      <c r="J26" s="50"/>
    </row>
    <row r="27" spans="1:11" x14ac:dyDescent="0.25">
      <c r="B27" s="16"/>
      <c r="C27" s="16"/>
      <c r="D27" s="16"/>
      <c r="E27" s="16"/>
      <c r="F27" s="410"/>
      <c r="G27" s="16"/>
      <c r="H27" s="16"/>
      <c r="I27" s="16"/>
    </row>
    <row r="30" spans="1:11" s="92" customFormat="1" ht="15" customHeight="1" x14ac:dyDescent="0.2">
      <c r="A30" s="799" t="s">
        <v>77</v>
      </c>
      <c r="B30" s="799"/>
      <c r="C30" s="799"/>
      <c r="D30" s="799"/>
      <c r="E30" s="799"/>
      <c r="F30" s="799"/>
      <c r="G30" s="799"/>
      <c r="H30" s="799"/>
      <c r="I30" s="799"/>
      <c r="J30" s="799"/>
      <c r="K30" s="129"/>
    </row>
    <row r="31" spans="1:11" s="92" customFormat="1" ht="9.75" customHeight="1" x14ac:dyDescent="0.2">
      <c r="B31" s="129"/>
      <c r="C31" s="145"/>
      <c r="D31" s="146"/>
      <c r="E31" s="146"/>
      <c r="F31" s="146"/>
      <c r="H31" s="147"/>
      <c r="I31" s="178"/>
      <c r="J31" s="146"/>
      <c r="K31" s="146"/>
    </row>
    <row r="32" spans="1:11" s="92" customFormat="1" ht="50.1" customHeight="1" x14ac:dyDescent="0.2">
      <c r="A32" s="119"/>
      <c r="B32" s="129"/>
      <c r="C32" s="406"/>
      <c r="D32" s="328"/>
      <c r="E32" s="146"/>
      <c r="F32" s="149"/>
      <c r="G32" s="148"/>
      <c r="H32" s="329"/>
      <c r="I32" s="407"/>
      <c r="J32" s="146"/>
      <c r="K32" s="146"/>
    </row>
    <row r="33" spans="2:11" s="92" customFormat="1" ht="14.1" customHeight="1" x14ac:dyDescent="0.2">
      <c r="B33" s="794" t="s">
        <v>4931</v>
      </c>
      <c r="C33" s="794"/>
      <c r="D33" s="794"/>
      <c r="E33" s="116"/>
      <c r="F33" s="794" t="s">
        <v>4948</v>
      </c>
      <c r="G33" s="794"/>
      <c r="H33" s="794"/>
      <c r="I33" s="794"/>
      <c r="J33" s="794"/>
      <c r="K33" s="146"/>
    </row>
    <row r="34" spans="2:11" s="92" customFormat="1" ht="14.1" customHeight="1" x14ac:dyDescent="0.2">
      <c r="B34" s="692" t="s">
        <v>4947</v>
      </c>
      <c r="C34" s="692"/>
      <c r="D34" s="692"/>
      <c r="E34" s="117"/>
      <c r="F34" s="692" t="s">
        <v>4949</v>
      </c>
      <c r="G34" s="692"/>
      <c r="H34" s="692"/>
      <c r="I34" s="692"/>
      <c r="J34" s="117"/>
      <c r="K34" s="146"/>
    </row>
  </sheetData>
  <sheetProtection formatCells="0" formatColumns="0" formatRows="0" insertColumns="0" insertRows="0" deleteColumns="0" deleteRows="0"/>
  <mergeCells count="13">
    <mergeCell ref="F34:I34"/>
    <mergeCell ref="B33:D33"/>
    <mergeCell ref="B34:D34"/>
    <mergeCell ref="B10:C12"/>
    <mergeCell ref="D10:H10"/>
    <mergeCell ref="I10:I11"/>
    <mergeCell ref="A30:J30"/>
    <mergeCell ref="F33:J33"/>
    <mergeCell ref="B2:I2"/>
    <mergeCell ref="B3:I3"/>
    <mergeCell ref="B4:I4"/>
    <mergeCell ref="B5:I5"/>
    <mergeCell ref="B6:I6"/>
  </mergeCells>
  <printOptions horizontalCentered="1"/>
  <pageMargins left="0.31496062992125984" right="0.11811023622047245" top="0.74803149606299213" bottom="0.74803149606299213" header="0.31496062992125984" footer="0.31496062992125984"/>
  <pageSetup scale="93" orientation="landscape" r:id="rId1"/>
  <headerFooter>
    <oddFooter>&amp;R&amp;P/&amp;N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workbookViewId="0">
      <selection activeCell="F29" sqref="F29:I29"/>
    </sheetView>
  </sheetViews>
  <sheetFormatPr baseColWidth="10" defaultRowHeight="15" x14ac:dyDescent="0.25"/>
  <cols>
    <col min="1" max="1" width="2.5703125" style="47" customWidth="1"/>
    <col min="2" max="2" width="12.140625" style="17" customWidth="1"/>
    <col min="3" max="3" width="36.28515625" style="17" customWidth="1"/>
    <col min="4" max="9" width="12.7109375" style="17" customWidth="1"/>
    <col min="10" max="10" width="4" style="47" customWidth="1"/>
  </cols>
  <sheetData>
    <row r="1" spans="2:9" x14ac:dyDescent="0.25">
      <c r="B1" s="786" t="s">
        <v>411</v>
      </c>
      <c r="C1" s="787"/>
      <c r="D1" s="787"/>
      <c r="E1" s="787"/>
      <c r="F1" s="787"/>
      <c r="G1" s="787"/>
      <c r="H1" s="787"/>
      <c r="I1" s="788"/>
    </row>
    <row r="2" spans="2:9" x14ac:dyDescent="0.25">
      <c r="B2" s="789" t="s">
        <v>230</v>
      </c>
      <c r="C2" s="790"/>
      <c r="D2" s="790"/>
      <c r="E2" s="790"/>
      <c r="F2" s="790"/>
      <c r="G2" s="790"/>
      <c r="H2" s="790"/>
      <c r="I2" s="791"/>
    </row>
    <row r="3" spans="2:9" x14ac:dyDescent="0.25">
      <c r="B3" s="789" t="s">
        <v>240</v>
      </c>
      <c r="C3" s="790"/>
      <c r="D3" s="790"/>
      <c r="E3" s="790"/>
      <c r="F3" s="790"/>
      <c r="G3" s="790"/>
      <c r="H3" s="790"/>
      <c r="I3" s="791"/>
    </row>
    <row r="4" spans="2:9" x14ac:dyDescent="0.25">
      <c r="B4" s="789" t="s">
        <v>412</v>
      </c>
      <c r="C4" s="790"/>
      <c r="D4" s="790"/>
      <c r="E4" s="790"/>
      <c r="F4" s="790"/>
      <c r="G4" s="790"/>
      <c r="H4" s="790"/>
      <c r="I4" s="791"/>
    </row>
    <row r="5" spans="2:9" x14ac:dyDescent="0.25">
      <c r="B5" s="789" t="s">
        <v>0</v>
      </c>
      <c r="C5" s="790"/>
      <c r="D5" s="790"/>
      <c r="E5" s="790"/>
      <c r="F5" s="790"/>
      <c r="G5" s="790"/>
      <c r="H5" s="790"/>
      <c r="I5" s="791"/>
    </row>
    <row r="6" spans="2:9" ht="6" customHeight="1" x14ac:dyDescent="0.25">
      <c r="B6" s="472"/>
      <c r="C6" s="473"/>
      <c r="D6" s="473"/>
      <c r="E6" s="473"/>
      <c r="F6" s="473"/>
      <c r="G6" s="473"/>
      <c r="H6" s="473"/>
      <c r="I6" s="474"/>
    </row>
    <row r="7" spans="2:9" ht="26.25" customHeight="1" x14ac:dyDescent="0.25">
      <c r="B7" s="590" t="s">
        <v>423</v>
      </c>
      <c r="C7" s="591" t="str">
        <f>EA!B6</f>
        <v>UNIVERSIDAD TECNOLÓGICA DE CALVILLO</v>
      </c>
      <c r="D7" s="592"/>
      <c r="E7" s="592"/>
      <c r="F7" s="592"/>
      <c r="G7" s="592"/>
      <c r="H7" s="592"/>
      <c r="I7" s="593"/>
    </row>
    <row r="8" spans="2:9" ht="8.1" customHeight="1" x14ac:dyDescent="0.25">
      <c r="B8" s="501"/>
      <c r="C8" s="525"/>
      <c r="D8" s="526"/>
      <c r="E8" s="526"/>
      <c r="F8" s="526"/>
      <c r="G8" s="526"/>
      <c r="H8" s="526"/>
      <c r="I8" s="527"/>
    </row>
    <row r="9" spans="2:9" x14ac:dyDescent="0.25">
      <c r="B9" s="800" t="s">
        <v>75</v>
      </c>
      <c r="C9" s="801"/>
      <c r="D9" s="798" t="s">
        <v>241</v>
      </c>
      <c r="E9" s="798"/>
      <c r="F9" s="798"/>
      <c r="G9" s="798"/>
      <c r="H9" s="798"/>
      <c r="I9" s="798" t="s">
        <v>233</v>
      </c>
    </row>
    <row r="10" spans="2:9" ht="22.5" x14ac:dyDescent="0.25">
      <c r="B10" s="802"/>
      <c r="C10" s="803"/>
      <c r="D10" s="381" t="s">
        <v>234</v>
      </c>
      <c r="E10" s="381" t="s">
        <v>235</v>
      </c>
      <c r="F10" s="381" t="s">
        <v>208</v>
      </c>
      <c r="G10" s="381" t="s">
        <v>209</v>
      </c>
      <c r="H10" s="381" t="s">
        <v>236</v>
      </c>
      <c r="I10" s="798"/>
    </row>
    <row r="11" spans="2:9" x14ac:dyDescent="0.25">
      <c r="B11" s="804"/>
      <c r="C11" s="805"/>
      <c r="D11" s="381">
        <v>1</v>
      </c>
      <c r="E11" s="381">
        <v>2</v>
      </c>
      <c r="F11" s="381" t="s">
        <v>237</v>
      </c>
      <c r="G11" s="381">
        <v>4</v>
      </c>
      <c r="H11" s="381">
        <v>5</v>
      </c>
      <c r="I11" s="381" t="s">
        <v>238</v>
      </c>
    </row>
    <row r="12" spans="2:9" x14ac:dyDescent="0.25">
      <c r="B12" s="54"/>
      <c r="C12" s="55"/>
      <c r="D12" s="56"/>
      <c r="E12" s="56"/>
      <c r="F12" s="56"/>
      <c r="G12" s="56"/>
      <c r="H12" s="56"/>
      <c r="I12" s="56"/>
    </row>
    <row r="13" spans="2:9" x14ac:dyDescent="0.25">
      <c r="B13" s="48"/>
      <c r="C13" s="57" t="s">
        <v>242</v>
      </c>
      <c r="D13" s="413">
        <v>17954988</v>
      </c>
      <c r="E13" s="413"/>
      <c r="F13" s="416">
        <f>+D13+E13</f>
        <v>17954988</v>
      </c>
      <c r="G13" s="413">
        <v>17954988</v>
      </c>
      <c r="H13" s="413">
        <v>17209806</v>
      </c>
      <c r="I13" s="416">
        <f>+F13-G13</f>
        <v>0</v>
      </c>
    </row>
    <row r="14" spans="2:9" x14ac:dyDescent="0.25">
      <c r="B14" s="48"/>
      <c r="C14" s="315"/>
      <c r="D14" s="413"/>
      <c r="E14" s="413"/>
      <c r="F14" s="416"/>
      <c r="G14" s="413"/>
      <c r="H14" s="413"/>
      <c r="I14" s="416"/>
    </row>
    <row r="15" spans="2:9" x14ac:dyDescent="0.25">
      <c r="B15" s="58"/>
      <c r="C15" s="57" t="s">
        <v>243</v>
      </c>
      <c r="D15" s="413">
        <v>11694343</v>
      </c>
      <c r="E15" s="413"/>
      <c r="F15" s="416">
        <f>+D15+E15</f>
        <v>11694343</v>
      </c>
      <c r="G15" s="413">
        <v>11694343</v>
      </c>
      <c r="H15" s="413">
        <v>7526886</v>
      </c>
      <c r="I15" s="416">
        <f>+F15-G15</f>
        <v>0</v>
      </c>
    </row>
    <row r="16" spans="2:9" x14ac:dyDescent="0.25">
      <c r="B16" s="48"/>
      <c r="C16" s="315"/>
      <c r="D16" s="413"/>
      <c r="E16" s="413"/>
      <c r="F16" s="416"/>
      <c r="G16" s="413"/>
      <c r="H16" s="413"/>
      <c r="I16" s="416"/>
    </row>
    <row r="17" spans="1:10" ht="22.5" x14ac:dyDescent="0.25">
      <c r="B17" s="58"/>
      <c r="C17" s="57" t="s">
        <v>244</v>
      </c>
      <c r="D17" s="413"/>
      <c r="E17" s="413"/>
      <c r="F17" s="416">
        <f>+D17+E17</f>
        <v>0</v>
      </c>
      <c r="G17" s="413"/>
      <c r="H17" s="413"/>
      <c r="I17" s="416">
        <f>+F17-G17</f>
        <v>0</v>
      </c>
    </row>
    <row r="18" spans="1:10" x14ac:dyDescent="0.25">
      <c r="B18" s="58"/>
      <c r="C18" s="57"/>
      <c r="D18" s="413"/>
      <c r="E18" s="413"/>
      <c r="F18" s="416"/>
      <c r="G18" s="413"/>
      <c r="H18" s="413"/>
      <c r="I18" s="416"/>
    </row>
    <row r="19" spans="1:10" x14ac:dyDescent="0.25">
      <c r="B19" s="58"/>
      <c r="C19" s="57" t="s">
        <v>100</v>
      </c>
      <c r="D19" s="413"/>
      <c r="E19" s="413"/>
      <c r="F19" s="416">
        <f>+D19+E19</f>
        <v>0</v>
      </c>
      <c r="G19" s="413"/>
      <c r="H19" s="413"/>
      <c r="I19" s="416">
        <f>+F19-G19</f>
        <v>0</v>
      </c>
    </row>
    <row r="20" spans="1:10" x14ac:dyDescent="0.25">
      <c r="B20" s="58"/>
      <c r="C20" s="57"/>
      <c r="D20" s="413"/>
      <c r="E20" s="413"/>
      <c r="F20" s="416"/>
      <c r="G20" s="413"/>
      <c r="H20" s="413"/>
      <c r="I20" s="416"/>
    </row>
    <row r="21" spans="1:10" x14ac:dyDescent="0.25">
      <c r="B21" s="58"/>
      <c r="C21" s="57" t="s">
        <v>110</v>
      </c>
      <c r="D21" s="413"/>
      <c r="E21" s="413"/>
      <c r="F21" s="416">
        <f>+D21+E21</f>
        <v>0</v>
      </c>
      <c r="G21" s="413"/>
      <c r="H21" s="413"/>
      <c r="I21" s="416">
        <f>+F21-G21</f>
        <v>0</v>
      </c>
    </row>
    <row r="22" spans="1:10" x14ac:dyDescent="0.25">
      <c r="B22" s="59"/>
      <c r="C22" s="60"/>
      <c r="D22" s="414"/>
      <c r="E22" s="414"/>
      <c r="F22" s="417"/>
      <c r="G22" s="414"/>
      <c r="H22" s="414"/>
      <c r="I22" s="414"/>
    </row>
    <row r="23" spans="1:10" s="53" customFormat="1" x14ac:dyDescent="0.25">
      <c r="A23" s="50"/>
      <c r="B23" s="59"/>
      <c r="C23" s="60" t="s">
        <v>239</v>
      </c>
      <c r="D23" s="415">
        <f t="shared" ref="D23:I23" si="0">SUM(D13:D22)</f>
        <v>29649331</v>
      </c>
      <c r="E23" s="415">
        <f t="shared" si="0"/>
        <v>0</v>
      </c>
      <c r="F23" s="415">
        <f t="shared" si="0"/>
        <v>29649331</v>
      </c>
      <c r="G23" s="415">
        <f t="shared" si="0"/>
        <v>29649331</v>
      </c>
      <c r="H23" s="415">
        <f t="shared" si="0"/>
        <v>24736692</v>
      </c>
      <c r="I23" s="415">
        <f t="shared" si="0"/>
        <v>0</v>
      </c>
      <c r="J23" s="50"/>
    </row>
    <row r="24" spans="1:10" s="47" customFormat="1" x14ac:dyDescent="0.25">
      <c r="B24" s="16"/>
      <c r="C24" s="16"/>
      <c r="D24" s="16"/>
      <c r="E24" s="16"/>
      <c r="F24" s="16"/>
      <c r="G24" s="16"/>
      <c r="H24" s="16"/>
      <c r="I24" s="16"/>
    </row>
    <row r="26" spans="1:10" x14ac:dyDescent="0.25">
      <c r="D26" s="63" t="str">
        <f>IF(D23=CAdmon!D26," ","ERROR")</f>
        <v xml:space="preserve"> </v>
      </c>
      <c r="E26" s="63" t="str">
        <f>IF(E23=CAdmon!E26," ","ERROR")</f>
        <v xml:space="preserve"> </v>
      </c>
      <c r="F26" s="63" t="str">
        <f>IF(F23=CAdmon!F26," ","ERROR")</f>
        <v xml:space="preserve"> </v>
      </c>
      <c r="G26" s="63" t="str">
        <f>IF(G23=CAdmon!G26," ","ERROR")</f>
        <v xml:space="preserve"> </v>
      </c>
      <c r="H26" s="63" t="str">
        <f>IF(H23=CAdmon!H26," ","ERROR")</f>
        <v xml:space="preserve"> </v>
      </c>
      <c r="I26" s="63" t="str">
        <f>IF(I23=CAdmon!I26," ","ERROR")</f>
        <v xml:space="preserve"> </v>
      </c>
    </row>
    <row r="27" spans="1:10" x14ac:dyDescent="0.25">
      <c r="B27" s="129"/>
      <c r="C27" s="406"/>
      <c r="D27" s="328"/>
      <c r="E27" s="146"/>
      <c r="F27" s="149"/>
      <c r="G27" s="148"/>
      <c r="H27" s="329"/>
      <c r="I27" s="407"/>
      <c r="J27" s="146"/>
    </row>
    <row r="28" spans="1:10" x14ac:dyDescent="0.25">
      <c r="B28" s="794" t="s">
        <v>4931</v>
      </c>
      <c r="C28" s="794"/>
      <c r="D28" s="794"/>
      <c r="E28" s="116"/>
      <c r="F28" s="794" t="s">
        <v>4948</v>
      </c>
      <c r="G28" s="794"/>
      <c r="H28" s="794"/>
      <c r="I28" s="794"/>
      <c r="J28" s="794"/>
    </row>
    <row r="29" spans="1:10" x14ac:dyDescent="0.25">
      <c r="B29" s="692" t="s">
        <v>4947</v>
      </c>
      <c r="C29" s="692"/>
      <c r="D29" s="692"/>
      <c r="E29" s="117"/>
      <c r="F29" s="692" t="s">
        <v>4949</v>
      </c>
      <c r="G29" s="692"/>
      <c r="H29" s="692"/>
      <c r="I29" s="692"/>
      <c r="J29" s="117"/>
    </row>
  </sheetData>
  <mergeCells count="12">
    <mergeCell ref="B28:D28"/>
    <mergeCell ref="F28:J28"/>
    <mergeCell ref="B29:D29"/>
    <mergeCell ref="F29:I29"/>
    <mergeCell ref="B9:C11"/>
    <mergeCell ref="D9:H9"/>
    <mergeCell ref="I9:I10"/>
    <mergeCell ref="B1:I1"/>
    <mergeCell ref="B2:I2"/>
    <mergeCell ref="B3:I3"/>
    <mergeCell ref="B4:I4"/>
    <mergeCell ref="B5:I5"/>
  </mergeCells>
  <printOptions horizontalCentered="1"/>
  <pageMargins left="0.51181102362204722" right="0.31496062992125984" top="0.74803149606299213" bottom="0.74803149606299213" header="0.31496062992125984" footer="0.31496062992125984"/>
  <pageSetup scale="9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showGridLines="0" tabSelected="1" topLeftCell="A34" workbookViewId="0">
      <selection activeCell="P49" sqref="P49"/>
    </sheetView>
  </sheetViews>
  <sheetFormatPr baseColWidth="10" defaultRowHeight="15" x14ac:dyDescent="0.25"/>
  <cols>
    <col min="1" max="1" width="2.42578125" style="47" customWidth="1"/>
    <col min="2" max="2" width="11.28515625" style="17" customWidth="1"/>
    <col min="3" max="3" width="52.28515625" style="17" customWidth="1"/>
    <col min="4" max="9" width="12.7109375" style="17" customWidth="1"/>
    <col min="10" max="10" width="3.7109375" style="47" customWidth="1"/>
  </cols>
  <sheetData>
    <row r="1" spans="2:9" x14ac:dyDescent="0.25">
      <c r="B1" s="786" t="s">
        <v>411</v>
      </c>
      <c r="C1" s="787"/>
      <c r="D1" s="787"/>
      <c r="E1" s="787"/>
      <c r="F1" s="787"/>
      <c r="G1" s="787"/>
      <c r="H1" s="787"/>
      <c r="I1" s="788"/>
    </row>
    <row r="2" spans="2:9" x14ac:dyDescent="0.25">
      <c r="B2" s="789" t="s">
        <v>230</v>
      </c>
      <c r="C2" s="790"/>
      <c r="D2" s="790"/>
      <c r="E2" s="790"/>
      <c r="F2" s="790"/>
      <c r="G2" s="790"/>
      <c r="H2" s="790"/>
      <c r="I2" s="791"/>
    </row>
    <row r="3" spans="2:9" x14ac:dyDescent="0.25">
      <c r="B3" s="789" t="s">
        <v>404</v>
      </c>
      <c r="C3" s="790"/>
      <c r="D3" s="790"/>
      <c r="E3" s="790"/>
      <c r="F3" s="790"/>
      <c r="G3" s="790"/>
      <c r="H3" s="790"/>
      <c r="I3" s="791"/>
    </row>
    <row r="4" spans="2:9" x14ac:dyDescent="0.25">
      <c r="B4" s="789" t="s">
        <v>412</v>
      </c>
      <c r="C4" s="790"/>
      <c r="D4" s="790"/>
      <c r="E4" s="790"/>
      <c r="F4" s="790"/>
      <c r="G4" s="790"/>
      <c r="H4" s="790"/>
      <c r="I4" s="791"/>
    </row>
    <row r="5" spans="2:9" x14ac:dyDescent="0.25">
      <c r="B5" s="789" t="s">
        <v>0</v>
      </c>
      <c r="C5" s="790"/>
      <c r="D5" s="790"/>
      <c r="E5" s="790"/>
      <c r="F5" s="790"/>
      <c r="G5" s="790"/>
      <c r="H5" s="790"/>
      <c r="I5" s="791"/>
    </row>
    <row r="6" spans="2:9" ht="8.1" customHeight="1" x14ac:dyDescent="0.25">
      <c r="B6" s="460"/>
      <c r="C6" s="461"/>
      <c r="D6" s="461"/>
      <c r="E6" s="461"/>
      <c r="F6" s="461"/>
      <c r="G6" s="461"/>
      <c r="H6" s="461"/>
      <c r="I6" s="462"/>
    </row>
    <row r="7" spans="2:9" x14ac:dyDescent="0.25">
      <c r="B7" s="590" t="s">
        <v>423</v>
      </c>
      <c r="C7" s="588" t="str">
        <f>EA!B6</f>
        <v>UNIVERSIDAD TECNOLÓGICA DE CALVILLO</v>
      </c>
      <c r="D7" s="592"/>
      <c r="E7" s="592"/>
      <c r="F7" s="592"/>
      <c r="G7" s="592"/>
      <c r="H7" s="592"/>
      <c r="I7" s="593"/>
    </row>
    <row r="8" spans="2:9" ht="8.1" customHeight="1" x14ac:dyDescent="0.25">
      <c r="B8" s="460"/>
      <c r="C8" s="470"/>
      <c r="D8" s="470"/>
      <c r="E8" s="470"/>
      <c r="F8" s="470"/>
      <c r="G8" s="470"/>
      <c r="H8" s="470"/>
      <c r="I8" s="471"/>
    </row>
    <row r="9" spans="2:9" ht="8.1" customHeight="1" x14ac:dyDescent="0.25">
      <c r="B9" s="463"/>
      <c r="C9" s="464"/>
      <c r="D9" s="464"/>
      <c r="E9" s="464"/>
      <c r="F9" s="464"/>
      <c r="G9" s="464"/>
      <c r="H9" s="464"/>
      <c r="I9" s="465"/>
    </row>
    <row r="10" spans="2:9" s="47" customFormat="1" ht="6.75" customHeight="1" x14ac:dyDescent="0.25">
      <c r="B10" s="16"/>
      <c r="C10" s="16"/>
      <c r="D10" s="16"/>
      <c r="E10" s="16"/>
      <c r="F10" s="16"/>
      <c r="G10" s="16"/>
      <c r="H10" s="16"/>
      <c r="I10" s="16"/>
    </row>
    <row r="11" spans="2:9" x14ac:dyDescent="0.25">
      <c r="B11" s="796" t="s">
        <v>75</v>
      </c>
      <c r="C11" s="796"/>
      <c r="D11" s="798" t="s">
        <v>232</v>
      </c>
      <c r="E11" s="798"/>
      <c r="F11" s="798"/>
      <c r="G11" s="798"/>
      <c r="H11" s="798"/>
      <c r="I11" s="798" t="s">
        <v>233</v>
      </c>
    </row>
    <row r="12" spans="2:9" ht="22.5" x14ac:dyDescent="0.25">
      <c r="B12" s="796"/>
      <c r="C12" s="796"/>
      <c r="D12" s="381" t="s">
        <v>234</v>
      </c>
      <c r="E12" s="381" t="s">
        <v>235</v>
      </c>
      <c r="F12" s="381" t="s">
        <v>208</v>
      </c>
      <c r="G12" s="381" t="s">
        <v>209</v>
      </c>
      <c r="H12" s="381" t="s">
        <v>236</v>
      </c>
      <c r="I12" s="798"/>
    </row>
    <row r="13" spans="2:9" ht="11.25" customHeight="1" x14ac:dyDescent="0.25">
      <c r="B13" s="796"/>
      <c r="C13" s="796"/>
      <c r="D13" s="381">
        <v>1</v>
      </c>
      <c r="E13" s="381">
        <v>2</v>
      </c>
      <c r="F13" s="381" t="s">
        <v>237</v>
      </c>
      <c r="G13" s="381">
        <v>4</v>
      </c>
      <c r="H13" s="381">
        <v>5</v>
      </c>
      <c r="I13" s="381" t="s">
        <v>238</v>
      </c>
    </row>
    <row r="14" spans="2:9" x14ac:dyDescent="0.25">
      <c r="B14" s="806" t="s">
        <v>177</v>
      </c>
      <c r="C14" s="807"/>
      <c r="D14" s="418">
        <f>SUM(D15:D21)</f>
        <v>11780853</v>
      </c>
      <c r="E14" s="418">
        <f>SUM(E15:E21)</f>
        <v>0</v>
      </c>
      <c r="F14" s="418">
        <f>+D14+E14</f>
        <v>11780853</v>
      </c>
      <c r="G14" s="418">
        <f t="shared" ref="G14:H14" si="0">SUM(G15:G21)</f>
        <v>11780853</v>
      </c>
      <c r="H14" s="418">
        <f t="shared" si="0"/>
        <v>11742842</v>
      </c>
      <c r="I14" s="418">
        <f>+F14-G14</f>
        <v>0</v>
      </c>
    </row>
    <row r="15" spans="2:9" x14ac:dyDescent="0.25">
      <c r="B15" s="65"/>
      <c r="C15" s="66" t="s">
        <v>245</v>
      </c>
      <c r="D15" s="413">
        <v>4545453</v>
      </c>
      <c r="E15" s="413">
        <v>0</v>
      </c>
      <c r="F15" s="419">
        <f t="shared" ref="F15:F78" si="1">+D15+E15</f>
        <v>4545453</v>
      </c>
      <c r="G15" s="413">
        <v>4545453</v>
      </c>
      <c r="H15" s="413">
        <v>4545453</v>
      </c>
      <c r="I15" s="419">
        <f t="shared" ref="I15:I78" si="2">+F15-G15</f>
        <v>0</v>
      </c>
    </row>
    <row r="16" spans="2:9" x14ac:dyDescent="0.25">
      <c r="B16" s="65"/>
      <c r="C16" s="66" t="s">
        <v>246</v>
      </c>
      <c r="D16" s="413">
        <v>3938690</v>
      </c>
      <c r="E16" s="413">
        <v>0</v>
      </c>
      <c r="F16" s="419">
        <f t="shared" si="1"/>
        <v>3938690</v>
      </c>
      <c r="G16" s="413">
        <v>3938690</v>
      </c>
      <c r="H16" s="413">
        <v>3938690</v>
      </c>
      <c r="I16" s="419">
        <f t="shared" si="2"/>
        <v>0</v>
      </c>
    </row>
    <row r="17" spans="2:9" x14ac:dyDescent="0.25">
      <c r="B17" s="65"/>
      <c r="C17" s="66" t="s">
        <v>247</v>
      </c>
      <c r="D17" s="413">
        <v>1224403</v>
      </c>
      <c r="E17" s="413">
        <v>0</v>
      </c>
      <c r="F17" s="419">
        <f t="shared" si="1"/>
        <v>1224403</v>
      </c>
      <c r="G17" s="413">
        <v>1224403</v>
      </c>
      <c r="H17" s="413">
        <v>1224403</v>
      </c>
      <c r="I17" s="419">
        <f t="shared" si="2"/>
        <v>0</v>
      </c>
    </row>
    <row r="18" spans="2:9" x14ac:dyDescent="0.25">
      <c r="B18" s="65"/>
      <c r="C18" s="66" t="s">
        <v>248</v>
      </c>
      <c r="D18" s="413">
        <v>1322499</v>
      </c>
      <c r="E18" s="413">
        <v>0</v>
      </c>
      <c r="F18" s="419">
        <f t="shared" si="1"/>
        <v>1322499</v>
      </c>
      <c r="G18" s="413">
        <v>1322499</v>
      </c>
      <c r="H18" s="413">
        <v>1284488</v>
      </c>
      <c r="I18" s="419">
        <f t="shared" si="2"/>
        <v>0</v>
      </c>
    </row>
    <row r="19" spans="2:9" x14ac:dyDescent="0.25">
      <c r="B19" s="65"/>
      <c r="C19" s="66" t="s">
        <v>249</v>
      </c>
      <c r="D19" s="413">
        <v>749808</v>
      </c>
      <c r="E19" s="413">
        <v>0</v>
      </c>
      <c r="F19" s="419">
        <f t="shared" si="1"/>
        <v>749808</v>
      </c>
      <c r="G19" s="413">
        <v>749808</v>
      </c>
      <c r="H19" s="413">
        <v>749808</v>
      </c>
      <c r="I19" s="419">
        <f t="shared" si="2"/>
        <v>0</v>
      </c>
    </row>
    <row r="20" spans="2:9" x14ac:dyDescent="0.25">
      <c r="B20" s="65"/>
      <c r="C20" s="66" t="s">
        <v>250</v>
      </c>
      <c r="D20" s="413">
        <v>0</v>
      </c>
      <c r="E20" s="413">
        <v>0</v>
      </c>
      <c r="F20" s="419">
        <f t="shared" si="1"/>
        <v>0</v>
      </c>
      <c r="G20" s="413">
        <v>0</v>
      </c>
      <c r="H20" s="413">
        <v>0</v>
      </c>
      <c r="I20" s="419">
        <f t="shared" si="2"/>
        <v>0</v>
      </c>
    </row>
    <row r="21" spans="2:9" x14ac:dyDescent="0.25">
      <c r="B21" s="65"/>
      <c r="C21" s="66" t="s">
        <v>251</v>
      </c>
      <c r="D21" s="413">
        <v>0</v>
      </c>
      <c r="E21" s="413">
        <v>0</v>
      </c>
      <c r="F21" s="419">
        <f t="shared" si="1"/>
        <v>0</v>
      </c>
      <c r="G21" s="413">
        <v>0</v>
      </c>
      <c r="H21" s="413">
        <v>0</v>
      </c>
      <c r="I21" s="419">
        <f t="shared" si="2"/>
        <v>0</v>
      </c>
    </row>
    <row r="22" spans="2:9" x14ac:dyDescent="0.25">
      <c r="B22" s="806" t="s">
        <v>87</v>
      </c>
      <c r="C22" s="807"/>
      <c r="D22" s="420">
        <f>SUM(D23:D31)</f>
        <v>1326532</v>
      </c>
      <c r="E22" s="420">
        <f>SUM(E23:E31)</f>
        <v>0</v>
      </c>
      <c r="F22" s="420">
        <f t="shared" si="1"/>
        <v>1326532</v>
      </c>
      <c r="G22" s="420">
        <f t="shared" ref="G22:H22" si="3">SUM(G23:G31)</f>
        <v>1326532</v>
      </c>
      <c r="H22" s="420">
        <f t="shared" si="3"/>
        <v>1310664</v>
      </c>
      <c r="I22" s="420">
        <f t="shared" si="2"/>
        <v>0</v>
      </c>
    </row>
    <row r="23" spans="2:9" ht="22.5" x14ac:dyDescent="0.25">
      <c r="B23" s="65"/>
      <c r="C23" s="66" t="s">
        <v>252</v>
      </c>
      <c r="D23" s="413">
        <v>604371</v>
      </c>
      <c r="E23" s="413">
        <v>0</v>
      </c>
      <c r="F23" s="419">
        <f t="shared" si="1"/>
        <v>604371</v>
      </c>
      <c r="G23" s="413">
        <v>604371</v>
      </c>
      <c r="H23" s="413">
        <v>591568</v>
      </c>
      <c r="I23" s="419">
        <f t="shared" si="2"/>
        <v>0</v>
      </c>
    </row>
    <row r="24" spans="2:9" x14ac:dyDescent="0.25">
      <c r="B24" s="65"/>
      <c r="C24" s="66" t="s">
        <v>253</v>
      </c>
      <c r="D24" s="413">
        <v>143456</v>
      </c>
      <c r="E24" s="413">
        <v>0</v>
      </c>
      <c r="F24" s="419">
        <f t="shared" si="1"/>
        <v>143456</v>
      </c>
      <c r="G24" s="413">
        <v>143456</v>
      </c>
      <c r="H24" s="413">
        <v>143456</v>
      </c>
      <c r="I24" s="419">
        <f t="shared" si="2"/>
        <v>0</v>
      </c>
    </row>
    <row r="25" spans="2:9" x14ac:dyDescent="0.25">
      <c r="B25" s="65"/>
      <c r="C25" s="66" t="s">
        <v>254</v>
      </c>
      <c r="D25" s="413">
        <v>0</v>
      </c>
      <c r="E25" s="413">
        <v>0</v>
      </c>
      <c r="F25" s="419">
        <f t="shared" si="1"/>
        <v>0</v>
      </c>
      <c r="G25" s="413">
        <v>0</v>
      </c>
      <c r="H25" s="413">
        <v>0</v>
      </c>
      <c r="I25" s="419">
        <f t="shared" si="2"/>
        <v>0</v>
      </c>
    </row>
    <row r="26" spans="2:9" x14ac:dyDescent="0.25">
      <c r="B26" s="65"/>
      <c r="C26" s="66" t="s">
        <v>255</v>
      </c>
      <c r="D26" s="413">
        <v>92526</v>
      </c>
      <c r="E26" s="413">
        <v>0</v>
      </c>
      <c r="F26" s="419">
        <f t="shared" si="1"/>
        <v>92526</v>
      </c>
      <c r="G26" s="413">
        <v>92526</v>
      </c>
      <c r="H26" s="413">
        <v>92526</v>
      </c>
      <c r="I26" s="419">
        <f t="shared" si="2"/>
        <v>0</v>
      </c>
    </row>
    <row r="27" spans="2:9" x14ac:dyDescent="0.25">
      <c r="B27" s="65"/>
      <c r="C27" s="66" t="s">
        <v>256</v>
      </c>
      <c r="D27" s="413">
        <v>8433</v>
      </c>
      <c r="E27" s="413">
        <v>0</v>
      </c>
      <c r="F27" s="419">
        <f t="shared" si="1"/>
        <v>8433</v>
      </c>
      <c r="G27" s="413">
        <v>8433</v>
      </c>
      <c r="H27" s="413">
        <v>8433</v>
      </c>
      <c r="I27" s="419">
        <f t="shared" si="2"/>
        <v>0</v>
      </c>
    </row>
    <row r="28" spans="2:9" x14ac:dyDescent="0.25">
      <c r="B28" s="65"/>
      <c r="C28" s="66" t="s">
        <v>257</v>
      </c>
      <c r="D28" s="413">
        <v>156458</v>
      </c>
      <c r="E28" s="413">
        <v>0</v>
      </c>
      <c r="F28" s="419">
        <f t="shared" si="1"/>
        <v>156458</v>
      </c>
      <c r="G28" s="413">
        <v>156458</v>
      </c>
      <c r="H28" s="413">
        <v>156458</v>
      </c>
      <c r="I28" s="419">
        <f t="shared" si="2"/>
        <v>0</v>
      </c>
    </row>
    <row r="29" spans="2:9" x14ac:dyDescent="0.25">
      <c r="B29" s="65"/>
      <c r="C29" s="66" t="s">
        <v>258</v>
      </c>
      <c r="D29" s="413">
        <v>106244</v>
      </c>
      <c r="E29" s="413">
        <v>0</v>
      </c>
      <c r="F29" s="419">
        <f t="shared" si="1"/>
        <v>106244</v>
      </c>
      <c r="G29" s="413">
        <v>106244</v>
      </c>
      <c r="H29" s="413">
        <v>106244</v>
      </c>
      <c r="I29" s="419">
        <f t="shared" si="2"/>
        <v>0</v>
      </c>
    </row>
    <row r="30" spans="2:9" x14ac:dyDescent="0.25">
      <c r="B30" s="65"/>
      <c r="C30" s="66" t="s">
        <v>259</v>
      </c>
      <c r="D30" s="413">
        <v>0</v>
      </c>
      <c r="E30" s="413">
        <v>0</v>
      </c>
      <c r="F30" s="419">
        <f t="shared" si="1"/>
        <v>0</v>
      </c>
      <c r="G30" s="413">
        <v>0</v>
      </c>
      <c r="H30" s="413">
        <v>0</v>
      </c>
      <c r="I30" s="419">
        <f t="shared" si="2"/>
        <v>0</v>
      </c>
    </row>
    <row r="31" spans="2:9" x14ac:dyDescent="0.25">
      <c r="B31" s="65"/>
      <c r="C31" s="66" t="s">
        <v>260</v>
      </c>
      <c r="D31" s="413">
        <v>215044</v>
      </c>
      <c r="E31" s="413">
        <v>0</v>
      </c>
      <c r="F31" s="419">
        <f t="shared" si="1"/>
        <v>215044</v>
      </c>
      <c r="G31" s="413">
        <v>215044</v>
      </c>
      <c r="H31" s="413">
        <v>211979</v>
      </c>
      <c r="I31" s="419">
        <f t="shared" si="2"/>
        <v>0</v>
      </c>
    </row>
    <row r="32" spans="2:9" x14ac:dyDescent="0.25">
      <c r="B32" s="806" t="s">
        <v>89</v>
      </c>
      <c r="C32" s="807"/>
      <c r="D32" s="420">
        <f t="shared" ref="D32:E32" si="4">SUM(D33:D41)</f>
        <v>4861830</v>
      </c>
      <c r="E32" s="420">
        <f t="shared" si="4"/>
        <v>0</v>
      </c>
      <c r="F32" s="420">
        <f t="shared" si="1"/>
        <v>4861830</v>
      </c>
      <c r="G32" s="420">
        <f t="shared" ref="G32" si="5">SUM(G33:G41)</f>
        <v>4861830</v>
      </c>
      <c r="H32" s="420">
        <f t="shared" ref="H32" si="6">SUM(H33:H41)</f>
        <v>4170526</v>
      </c>
      <c r="I32" s="420">
        <f t="shared" si="2"/>
        <v>0</v>
      </c>
    </row>
    <row r="33" spans="2:9" x14ac:dyDescent="0.25">
      <c r="B33" s="65"/>
      <c r="C33" s="66" t="s">
        <v>261</v>
      </c>
      <c r="D33" s="413">
        <v>506455</v>
      </c>
      <c r="E33" s="413">
        <v>0</v>
      </c>
      <c r="F33" s="419">
        <f t="shared" si="1"/>
        <v>506455</v>
      </c>
      <c r="G33" s="413">
        <v>506455</v>
      </c>
      <c r="H33" s="413">
        <v>486739</v>
      </c>
      <c r="I33" s="419">
        <f t="shared" si="2"/>
        <v>0</v>
      </c>
    </row>
    <row r="34" spans="2:9" x14ac:dyDescent="0.25">
      <c r="B34" s="65"/>
      <c r="C34" s="66" t="s">
        <v>262</v>
      </c>
      <c r="D34" s="413">
        <v>916953</v>
      </c>
      <c r="E34" s="413">
        <v>0</v>
      </c>
      <c r="F34" s="419">
        <f t="shared" si="1"/>
        <v>916953</v>
      </c>
      <c r="G34" s="413">
        <v>916953</v>
      </c>
      <c r="H34" s="413">
        <v>916953</v>
      </c>
      <c r="I34" s="419">
        <f t="shared" si="2"/>
        <v>0</v>
      </c>
    </row>
    <row r="35" spans="2:9" x14ac:dyDescent="0.25">
      <c r="B35" s="65"/>
      <c r="C35" s="66" t="s">
        <v>263</v>
      </c>
      <c r="D35" s="413">
        <v>1060409</v>
      </c>
      <c r="E35" s="413">
        <v>0</v>
      </c>
      <c r="F35" s="419">
        <f t="shared" si="1"/>
        <v>1060409</v>
      </c>
      <c r="G35" s="413">
        <v>1060409</v>
      </c>
      <c r="H35" s="413">
        <v>1060409</v>
      </c>
      <c r="I35" s="419">
        <f t="shared" si="2"/>
        <v>0</v>
      </c>
    </row>
    <row r="36" spans="2:9" x14ac:dyDescent="0.25">
      <c r="B36" s="65"/>
      <c r="C36" s="66" t="s">
        <v>264</v>
      </c>
      <c r="D36" s="413">
        <v>33339</v>
      </c>
      <c r="E36" s="413">
        <v>0</v>
      </c>
      <c r="F36" s="419">
        <f t="shared" si="1"/>
        <v>33339</v>
      </c>
      <c r="G36" s="413">
        <v>33339</v>
      </c>
      <c r="H36" s="413">
        <v>33339</v>
      </c>
      <c r="I36" s="419">
        <f t="shared" si="2"/>
        <v>0</v>
      </c>
    </row>
    <row r="37" spans="2:9" x14ac:dyDescent="0.25">
      <c r="B37" s="65"/>
      <c r="C37" s="66" t="s">
        <v>265</v>
      </c>
      <c r="D37" s="413">
        <v>1099619</v>
      </c>
      <c r="E37" s="413">
        <v>0</v>
      </c>
      <c r="F37" s="419">
        <f t="shared" si="1"/>
        <v>1099619</v>
      </c>
      <c r="G37" s="413">
        <v>1099619</v>
      </c>
      <c r="H37" s="413">
        <v>431931</v>
      </c>
      <c r="I37" s="419">
        <f t="shared" si="2"/>
        <v>0</v>
      </c>
    </row>
    <row r="38" spans="2:9" x14ac:dyDescent="0.25">
      <c r="B38" s="65"/>
      <c r="C38" s="66" t="s">
        <v>266</v>
      </c>
      <c r="D38" s="413">
        <v>216873</v>
      </c>
      <c r="E38" s="413">
        <v>0</v>
      </c>
      <c r="F38" s="419">
        <f t="shared" si="1"/>
        <v>216873</v>
      </c>
      <c r="G38" s="413">
        <v>216873</v>
      </c>
      <c r="H38" s="413">
        <v>216873</v>
      </c>
      <c r="I38" s="419">
        <f t="shared" si="2"/>
        <v>0</v>
      </c>
    </row>
    <row r="39" spans="2:9" x14ac:dyDescent="0.25">
      <c r="B39" s="65"/>
      <c r="C39" s="66" t="s">
        <v>267</v>
      </c>
      <c r="D39" s="413">
        <v>543179</v>
      </c>
      <c r="E39" s="413">
        <v>0</v>
      </c>
      <c r="F39" s="419">
        <f t="shared" si="1"/>
        <v>543179</v>
      </c>
      <c r="G39" s="413">
        <v>543179</v>
      </c>
      <c r="H39" s="413">
        <v>543179</v>
      </c>
      <c r="I39" s="419">
        <f t="shared" si="2"/>
        <v>0</v>
      </c>
    </row>
    <row r="40" spans="2:9" x14ac:dyDescent="0.25">
      <c r="B40" s="65"/>
      <c r="C40" s="66" t="s">
        <v>268</v>
      </c>
      <c r="D40" s="413">
        <v>320293</v>
      </c>
      <c r="E40" s="413">
        <v>0</v>
      </c>
      <c r="F40" s="419">
        <f t="shared" si="1"/>
        <v>320293</v>
      </c>
      <c r="G40" s="413">
        <v>320293</v>
      </c>
      <c r="H40" s="413">
        <v>316393</v>
      </c>
      <c r="I40" s="419">
        <f t="shared" si="2"/>
        <v>0</v>
      </c>
    </row>
    <row r="41" spans="2:9" x14ac:dyDescent="0.25">
      <c r="B41" s="65"/>
      <c r="C41" s="66" t="s">
        <v>269</v>
      </c>
      <c r="D41" s="413">
        <v>164710</v>
      </c>
      <c r="E41" s="413">
        <v>0</v>
      </c>
      <c r="F41" s="419">
        <f t="shared" si="1"/>
        <v>164710</v>
      </c>
      <c r="G41" s="413">
        <v>164710</v>
      </c>
      <c r="H41" s="413">
        <v>164710</v>
      </c>
      <c r="I41" s="419">
        <f t="shared" si="2"/>
        <v>0</v>
      </c>
    </row>
    <row r="42" spans="2:9" x14ac:dyDescent="0.25">
      <c r="B42" s="806" t="s">
        <v>221</v>
      </c>
      <c r="C42" s="807"/>
      <c r="D42" s="420">
        <f>SUM(D43:D51)</f>
        <v>50503</v>
      </c>
      <c r="E42" s="420">
        <f>SUM(E43:E51)</f>
        <v>0</v>
      </c>
      <c r="F42" s="420">
        <f t="shared" si="1"/>
        <v>50503</v>
      </c>
      <c r="G42" s="420">
        <f t="shared" ref="G42:H42" si="7">SUM(G43:G51)</f>
        <v>50503</v>
      </c>
      <c r="H42" s="420">
        <f t="shared" si="7"/>
        <v>50503</v>
      </c>
      <c r="I42" s="420">
        <f t="shared" si="2"/>
        <v>0</v>
      </c>
    </row>
    <row r="43" spans="2:9" x14ac:dyDescent="0.25">
      <c r="B43" s="65"/>
      <c r="C43" s="66" t="s">
        <v>93</v>
      </c>
      <c r="D43" s="413">
        <v>0</v>
      </c>
      <c r="E43" s="413">
        <v>0</v>
      </c>
      <c r="F43" s="419">
        <f t="shared" si="1"/>
        <v>0</v>
      </c>
      <c r="G43" s="413">
        <v>0</v>
      </c>
      <c r="H43" s="413">
        <v>0</v>
      </c>
      <c r="I43" s="419">
        <f t="shared" si="2"/>
        <v>0</v>
      </c>
    </row>
    <row r="44" spans="2:9" x14ac:dyDescent="0.25">
      <c r="B44" s="65"/>
      <c r="C44" s="66" t="s">
        <v>95</v>
      </c>
      <c r="D44" s="413">
        <v>0</v>
      </c>
      <c r="E44" s="413">
        <v>0</v>
      </c>
      <c r="F44" s="419">
        <f t="shared" si="1"/>
        <v>0</v>
      </c>
      <c r="G44" s="413">
        <v>0</v>
      </c>
      <c r="H44" s="413">
        <v>0</v>
      </c>
      <c r="I44" s="419">
        <f t="shared" si="2"/>
        <v>0</v>
      </c>
    </row>
    <row r="45" spans="2:9" x14ac:dyDescent="0.25">
      <c r="B45" s="65"/>
      <c r="C45" s="66" t="s">
        <v>97</v>
      </c>
      <c r="D45" s="413">
        <v>0</v>
      </c>
      <c r="E45" s="413">
        <v>0</v>
      </c>
      <c r="F45" s="419">
        <f t="shared" si="1"/>
        <v>0</v>
      </c>
      <c r="G45" s="413">
        <v>0</v>
      </c>
      <c r="H45" s="413">
        <v>0</v>
      </c>
      <c r="I45" s="419">
        <f t="shared" si="2"/>
        <v>0</v>
      </c>
    </row>
    <row r="46" spans="2:9" x14ac:dyDescent="0.25">
      <c r="B46" s="65"/>
      <c r="C46" s="66" t="s">
        <v>98</v>
      </c>
      <c r="D46" s="413">
        <v>50503</v>
      </c>
      <c r="E46" s="413">
        <v>0</v>
      </c>
      <c r="F46" s="419">
        <f t="shared" si="1"/>
        <v>50503</v>
      </c>
      <c r="G46" s="413">
        <v>50503</v>
      </c>
      <c r="H46" s="413">
        <v>50503</v>
      </c>
      <c r="I46" s="419">
        <f t="shared" si="2"/>
        <v>0</v>
      </c>
    </row>
    <row r="47" spans="2:9" x14ac:dyDescent="0.25">
      <c r="B47" s="65"/>
      <c r="C47" s="66" t="s">
        <v>100</v>
      </c>
      <c r="D47" s="413">
        <v>0</v>
      </c>
      <c r="E47" s="413">
        <v>0</v>
      </c>
      <c r="F47" s="419">
        <f t="shared" si="1"/>
        <v>0</v>
      </c>
      <c r="G47" s="413">
        <v>0</v>
      </c>
      <c r="H47" s="413">
        <v>0</v>
      </c>
      <c r="I47" s="419">
        <f t="shared" si="2"/>
        <v>0</v>
      </c>
    </row>
    <row r="48" spans="2:9" x14ac:dyDescent="0.25">
      <c r="B48" s="65"/>
      <c r="C48" s="66" t="s">
        <v>270</v>
      </c>
      <c r="D48" s="413">
        <v>0</v>
      </c>
      <c r="E48" s="413">
        <v>0</v>
      </c>
      <c r="F48" s="419">
        <f t="shared" si="1"/>
        <v>0</v>
      </c>
      <c r="G48" s="413">
        <v>0</v>
      </c>
      <c r="H48" s="413">
        <v>0</v>
      </c>
      <c r="I48" s="419">
        <f t="shared" si="2"/>
        <v>0</v>
      </c>
    </row>
    <row r="49" spans="2:9" x14ac:dyDescent="0.25">
      <c r="B49" s="65"/>
      <c r="C49" s="66" t="s">
        <v>103</v>
      </c>
      <c r="D49" s="413">
        <v>0</v>
      </c>
      <c r="E49" s="413">
        <v>0</v>
      </c>
      <c r="F49" s="419">
        <f t="shared" si="1"/>
        <v>0</v>
      </c>
      <c r="G49" s="413">
        <v>0</v>
      </c>
      <c r="H49" s="413">
        <v>0</v>
      </c>
      <c r="I49" s="419">
        <f t="shared" si="2"/>
        <v>0</v>
      </c>
    </row>
    <row r="50" spans="2:9" x14ac:dyDescent="0.25">
      <c r="B50" s="65"/>
      <c r="C50" s="66" t="s">
        <v>104</v>
      </c>
      <c r="D50" s="413">
        <v>0</v>
      </c>
      <c r="E50" s="413">
        <v>0</v>
      </c>
      <c r="F50" s="419">
        <f t="shared" si="1"/>
        <v>0</v>
      </c>
      <c r="G50" s="413">
        <v>0</v>
      </c>
      <c r="H50" s="413">
        <v>0</v>
      </c>
      <c r="I50" s="419">
        <f t="shared" si="2"/>
        <v>0</v>
      </c>
    </row>
    <row r="51" spans="2:9" x14ac:dyDescent="0.25">
      <c r="B51" s="65"/>
      <c r="C51" s="66" t="s">
        <v>106</v>
      </c>
      <c r="D51" s="413">
        <v>0</v>
      </c>
      <c r="E51" s="413">
        <v>0</v>
      </c>
      <c r="F51" s="419">
        <f t="shared" si="1"/>
        <v>0</v>
      </c>
      <c r="G51" s="413">
        <v>0</v>
      </c>
      <c r="H51" s="413">
        <v>0</v>
      </c>
      <c r="I51" s="419">
        <f t="shared" si="2"/>
        <v>0</v>
      </c>
    </row>
    <row r="52" spans="2:9" x14ac:dyDescent="0.25">
      <c r="B52" s="806" t="s">
        <v>271</v>
      </c>
      <c r="C52" s="807"/>
      <c r="D52" s="420">
        <f>SUM(D53:D61)</f>
        <v>11078613</v>
      </c>
      <c r="E52" s="420">
        <f>SUM(E53:E61)</f>
        <v>0</v>
      </c>
      <c r="F52" s="420">
        <f t="shared" si="1"/>
        <v>11078613</v>
      </c>
      <c r="G52" s="420">
        <f t="shared" ref="G52:H52" si="8">SUM(G53:G61)</f>
        <v>11078613</v>
      </c>
      <c r="H52" s="420">
        <f t="shared" si="8"/>
        <v>7186657</v>
      </c>
      <c r="I52" s="420">
        <f t="shared" si="2"/>
        <v>0</v>
      </c>
    </row>
    <row r="53" spans="2:9" x14ac:dyDescent="0.25">
      <c r="B53" s="65"/>
      <c r="C53" s="66" t="s">
        <v>272</v>
      </c>
      <c r="D53" s="413">
        <v>5149524</v>
      </c>
      <c r="E53" s="413">
        <v>0</v>
      </c>
      <c r="F53" s="419">
        <f t="shared" si="1"/>
        <v>5149524</v>
      </c>
      <c r="G53" s="413">
        <v>5149524</v>
      </c>
      <c r="H53" s="413">
        <v>2484792</v>
      </c>
      <c r="I53" s="419">
        <f t="shared" si="2"/>
        <v>0</v>
      </c>
    </row>
    <row r="54" spans="2:9" x14ac:dyDescent="0.25">
      <c r="B54" s="65"/>
      <c r="C54" s="66" t="s">
        <v>273</v>
      </c>
      <c r="D54" s="413">
        <v>1164856</v>
      </c>
      <c r="E54" s="413">
        <v>0</v>
      </c>
      <c r="F54" s="419">
        <f t="shared" si="1"/>
        <v>1164856</v>
      </c>
      <c r="G54" s="413">
        <v>1164856</v>
      </c>
      <c r="H54" s="413">
        <v>177099</v>
      </c>
      <c r="I54" s="419">
        <f t="shared" si="2"/>
        <v>0</v>
      </c>
    </row>
    <row r="55" spans="2:9" x14ac:dyDescent="0.25">
      <c r="B55" s="65"/>
      <c r="C55" s="66" t="s">
        <v>274</v>
      </c>
      <c r="D55" s="413">
        <v>0</v>
      </c>
      <c r="E55" s="413">
        <v>0</v>
      </c>
      <c r="F55" s="419">
        <f t="shared" si="1"/>
        <v>0</v>
      </c>
      <c r="G55" s="413">
        <v>0</v>
      </c>
      <c r="H55" s="413">
        <v>0</v>
      </c>
      <c r="I55" s="419">
        <f t="shared" si="2"/>
        <v>0</v>
      </c>
    </row>
    <row r="56" spans="2:9" x14ac:dyDescent="0.25">
      <c r="B56" s="65"/>
      <c r="C56" s="66" t="s">
        <v>275</v>
      </c>
      <c r="D56" s="413">
        <v>0</v>
      </c>
      <c r="E56" s="413">
        <v>0</v>
      </c>
      <c r="F56" s="419">
        <f t="shared" si="1"/>
        <v>0</v>
      </c>
      <c r="G56" s="413">
        <v>0</v>
      </c>
      <c r="H56" s="413">
        <v>0</v>
      </c>
      <c r="I56" s="419">
        <f t="shared" si="2"/>
        <v>0</v>
      </c>
    </row>
    <row r="57" spans="2:9" x14ac:dyDescent="0.25">
      <c r="B57" s="65"/>
      <c r="C57" s="66" t="s">
        <v>276</v>
      </c>
      <c r="D57" s="413">
        <v>0</v>
      </c>
      <c r="E57" s="413">
        <v>0</v>
      </c>
      <c r="F57" s="419">
        <f t="shared" si="1"/>
        <v>0</v>
      </c>
      <c r="G57" s="413">
        <v>0</v>
      </c>
      <c r="H57" s="413">
        <v>0</v>
      </c>
      <c r="I57" s="419">
        <f t="shared" si="2"/>
        <v>0</v>
      </c>
    </row>
    <row r="58" spans="2:9" x14ac:dyDescent="0.25">
      <c r="B58" s="65"/>
      <c r="C58" s="66" t="s">
        <v>277</v>
      </c>
      <c r="D58" s="413">
        <v>3946840</v>
      </c>
      <c r="E58" s="413">
        <v>0</v>
      </c>
      <c r="F58" s="419">
        <f t="shared" si="1"/>
        <v>3946840</v>
      </c>
      <c r="G58" s="413">
        <v>3946840</v>
      </c>
      <c r="H58" s="413">
        <v>3849356</v>
      </c>
      <c r="I58" s="419">
        <f t="shared" si="2"/>
        <v>0</v>
      </c>
    </row>
    <row r="59" spans="2:9" x14ac:dyDescent="0.25">
      <c r="B59" s="65"/>
      <c r="C59" s="66" t="s">
        <v>278</v>
      </c>
      <c r="D59" s="413">
        <v>0</v>
      </c>
      <c r="E59" s="413">
        <v>0</v>
      </c>
      <c r="F59" s="419">
        <f t="shared" si="1"/>
        <v>0</v>
      </c>
      <c r="G59" s="413">
        <v>0</v>
      </c>
      <c r="H59" s="413">
        <v>0</v>
      </c>
      <c r="I59" s="419">
        <f t="shared" si="2"/>
        <v>0</v>
      </c>
    </row>
    <row r="60" spans="2:9" x14ac:dyDescent="0.25">
      <c r="B60" s="65"/>
      <c r="C60" s="66" t="s">
        <v>279</v>
      </c>
      <c r="D60" s="413">
        <v>0</v>
      </c>
      <c r="E60" s="413">
        <v>0</v>
      </c>
      <c r="F60" s="419">
        <f t="shared" si="1"/>
        <v>0</v>
      </c>
      <c r="G60" s="413">
        <v>0</v>
      </c>
      <c r="H60" s="413">
        <v>0</v>
      </c>
      <c r="I60" s="419">
        <f t="shared" si="2"/>
        <v>0</v>
      </c>
    </row>
    <row r="61" spans="2:9" x14ac:dyDescent="0.25">
      <c r="B61" s="65"/>
      <c r="C61" s="66" t="s">
        <v>36</v>
      </c>
      <c r="D61" s="413">
        <v>817393</v>
      </c>
      <c r="E61" s="413">
        <v>0</v>
      </c>
      <c r="F61" s="419">
        <f t="shared" si="1"/>
        <v>817393</v>
      </c>
      <c r="G61" s="413">
        <v>817393</v>
      </c>
      <c r="H61" s="413">
        <v>675410</v>
      </c>
      <c r="I61" s="419">
        <f t="shared" si="2"/>
        <v>0</v>
      </c>
    </row>
    <row r="62" spans="2:9" x14ac:dyDescent="0.25">
      <c r="B62" s="806" t="s">
        <v>127</v>
      </c>
      <c r="C62" s="807"/>
      <c r="D62" s="420">
        <f>SUM(D63:D65)</f>
        <v>551000</v>
      </c>
      <c r="E62" s="420">
        <f>SUM(E63:E65)</f>
        <v>0</v>
      </c>
      <c r="F62" s="420">
        <f t="shared" si="1"/>
        <v>551000</v>
      </c>
      <c r="G62" s="420">
        <f t="shared" ref="G62:H62" si="9">SUM(G63:G65)</f>
        <v>551000</v>
      </c>
      <c r="H62" s="420">
        <f t="shared" si="9"/>
        <v>275500</v>
      </c>
      <c r="I62" s="420">
        <f t="shared" si="2"/>
        <v>0</v>
      </c>
    </row>
    <row r="63" spans="2:9" x14ac:dyDescent="0.25">
      <c r="B63" s="65"/>
      <c r="C63" s="66" t="s">
        <v>280</v>
      </c>
      <c r="D63" s="413">
        <v>0</v>
      </c>
      <c r="E63" s="413">
        <v>0</v>
      </c>
      <c r="F63" s="419">
        <f t="shared" si="1"/>
        <v>0</v>
      </c>
      <c r="G63" s="413">
        <v>0</v>
      </c>
      <c r="H63" s="413">
        <v>0</v>
      </c>
      <c r="I63" s="419">
        <f t="shared" si="2"/>
        <v>0</v>
      </c>
    </row>
    <row r="64" spans="2:9" x14ac:dyDescent="0.25">
      <c r="B64" s="65"/>
      <c r="C64" s="66" t="s">
        <v>281</v>
      </c>
      <c r="D64" s="413">
        <v>551000</v>
      </c>
      <c r="E64" s="413">
        <v>0</v>
      </c>
      <c r="F64" s="419">
        <f t="shared" si="1"/>
        <v>551000</v>
      </c>
      <c r="G64" s="413">
        <v>551000</v>
      </c>
      <c r="H64" s="413">
        <v>275500</v>
      </c>
      <c r="I64" s="419">
        <f t="shared" si="2"/>
        <v>0</v>
      </c>
    </row>
    <row r="65" spans="2:9" x14ac:dyDescent="0.25">
      <c r="B65" s="65"/>
      <c r="C65" s="66" t="s">
        <v>282</v>
      </c>
      <c r="D65" s="413">
        <v>0</v>
      </c>
      <c r="E65" s="413">
        <v>0</v>
      </c>
      <c r="F65" s="419">
        <f t="shared" si="1"/>
        <v>0</v>
      </c>
      <c r="G65" s="413">
        <v>0</v>
      </c>
      <c r="H65" s="413">
        <v>0</v>
      </c>
      <c r="I65" s="419">
        <f t="shared" si="2"/>
        <v>0</v>
      </c>
    </row>
    <row r="66" spans="2:9" x14ac:dyDescent="0.25">
      <c r="B66" s="806" t="s">
        <v>283</v>
      </c>
      <c r="C66" s="807"/>
      <c r="D66" s="420">
        <f>SUM(D67:D73)</f>
        <v>0</v>
      </c>
      <c r="E66" s="420">
        <f>SUM(E67:E73)</f>
        <v>0</v>
      </c>
      <c r="F66" s="420">
        <f t="shared" si="1"/>
        <v>0</v>
      </c>
      <c r="G66" s="420">
        <f t="shared" ref="G66:H66" si="10">SUM(G67:G73)</f>
        <v>0</v>
      </c>
      <c r="H66" s="420">
        <f t="shared" si="10"/>
        <v>0</v>
      </c>
      <c r="I66" s="420">
        <f t="shared" si="2"/>
        <v>0</v>
      </c>
    </row>
    <row r="67" spans="2:9" x14ac:dyDescent="0.25">
      <c r="B67" s="65"/>
      <c r="C67" s="66" t="s">
        <v>284</v>
      </c>
      <c r="D67" s="413">
        <v>0</v>
      </c>
      <c r="E67" s="413">
        <v>0</v>
      </c>
      <c r="F67" s="419">
        <f t="shared" si="1"/>
        <v>0</v>
      </c>
      <c r="G67" s="413">
        <v>0</v>
      </c>
      <c r="H67" s="413">
        <v>0</v>
      </c>
      <c r="I67" s="419">
        <f t="shared" si="2"/>
        <v>0</v>
      </c>
    </row>
    <row r="68" spans="2:9" x14ac:dyDescent="0.25">
      <c r="B68" s="65"/>
      <c r="C68" s="66" t="s">
        <v>285</v>
      </c>
      <c r="D68" s="413">
        <v>0</v>
      </c>
      <c r="E68" s="413">
        <v>0</v>
      </c>
      <c r="F68" s="419">
        <f t="shared" si="1"/>
        <v>0</v>
      </c>
      <c r="G68" s="413">
        <v>0</v>
      </c>
      <c r="H68" s="413">
        <v>0</v>
      </c>
      <c r="I68" s="419">
        <f t="shared" si="2"/>
        <v>0</v>
      </c>
    </row>
    <row r="69" spans="2:9" x14ac:dyDescent="0.25">
      <c r="B69" s="65"/>
      <c r="C69" s="66" t="s">
        <v>286</v>
      </c>
      <c r="D69" s="413">
        <v>0</v>
      </c>
      <c r="E69" s="413">
        <v>0</v>
      </c>
      <c r="F69" s="419">
        <f t="shared" si="1"/>
        <v>0</v>
      </c>
      <c r="G69" s="413">
        <v>0</v>
      </c>
      <c r="H69" s="413">
        <v>0</v>
      </c>
      <c r="I69" s="419">
        <f t="shared" si="2"/>
        <v>0</v>
      </c>
    </row>
    <row r="70" spans="2:9" x14ac:dyDescent="0.25">
      <c r="B70" s="65"/>
      <c r="C70" s="66" t="s">
        <v>287</v>
      </c>
      <c r="D70" s="413">
        <v>0</v>
      </c>
      <c r="E70" s="413">
        <v>0</v>
      </c>
      <c r="F70" s="419">
        <f t="shared" si="1"/>
        <v>0</v>
      </c>
      <c r="G70" s="413">
        <v>0</v>
      </c>
      <c r="H70" s="413">
        <v>0</v>
      </c>
      <c r="I70" s="419">
        <f t="shared" si="2"/>
        <v>0</v>
      </c>
    </row>
    <row r="71" spans="2:9" x14ac:dyDescent="0.25">
      <c r="B71" s="65"/>
      <c r="C71" s="66" t="s">
        <v>288</v>
      </c>
      <c r="D71" s="413">
        <v>0</v>
      </c>
      <c r="E71" s="413">
        <v>0</v>
      </c>
      <c r="F71" s="419">
        <f t="shared" si="1"/>
        <v>0</v>
      </c>
      <c r="G71" s="413">
        <v>0</v>
      </c>
      <c r="H71" s="413">
        <v>0</v>
      </c>
      <c r="I71" s="419">
        <f t="shared" si="2"/>
        <v>0</v>
      </c>
    </row>
    <row r="72" spans="2:9" x14ac:dyDescent="0.25">
      <c r="B72" s="65"/>
      <c r="C72" s="66" t="s">
        <v>289</v>
      </c>
      <c r="D72" s="413">
        <v>0</v>
      </c>
      <c r="E72" s="413">
        <v>0</v>
      </c>
      <c r="F72" s="419">
        <f t="shared" si="1"/>
        <v>0</v>
      </c>
      <c r="G72" s="413">
        <v>0</v>
      </c>
      <c r="H72" s="413">
        <v>0</v>
      </c>
      <c r="I72" s="419">
        <f t="shared" si="2"/>
        <v>0</v>
      </c>
    </row>
    <row r="73" spans="2:9" x14ac:dyDescent="0.25">
      <c r="B73" s="65"/>
      <c r="C73" s="66" t="s">
        <v>290</v>
      </c>
      <c r="D73" s="413">
        <v>0</v>
      </c>
      <c r="E73" s="413">
        <v>0</v>
      </c>
      <c r="F73" s="419">
        <f t="shared" si="1"/>
        <v>0</v>
      </c>
      <c r="G73" s="413">
        <v>0</v>
      </c>
      <c r="H73" s="413">
        <v>0</v>
      </c>
      <c r="I73" s="419">
        <f t="shared" si="2"/>
        <v>0</v>
      </c>
    </row>
    <row r="74" spans="2:9" ht="15" customHeight="1" x14ac:dyDescent="0.25">
      <c r="B74" s="806" t="s">
        <v>101</v>
      </c>
      <c r="C74" s="807"/>
      <c r="D74" s="420">
        <f>SUM(D75:D77)</f>
        <v>0</v>
      </c>
      <c r="E74" s="420">
        <f>SUM(E75:E77)</f>
        <v>0</v>
      </c>
      <c r="F74" s="420">
        <f t="shared" si="1"/>
        <v>0</v>
      </c>
      <c r="G74" s="420">
        <f t="shared" ref="G74:H74" si="11">SUM(G75:G77)</f>
        <v>0</v>
      </c>
      <c r="H74" s="420">
        <f t="shared" si="11"/>
        <v>0</v>
      </c>
      <c r="I74" s="420">
        <f t="shared" si="2"/>
        <v>0</v>
      </c>
    </row>
    <row r="75" spans="2:9" x14ac:dyDescent="0.25">
      <c r="B75" s="65"/>
      <c r="C75" s="66" t="s">
        <v>110</v>
      </c>
      <c r="D75" s="413">
        <v>0</v>
      </c>
      <c r="E75" s="413">
        <v>0</v>
      </c>
      <c r="F75" s="419">
        <f t="shared" si="1"/>
        <v>0</v>
      </c>
      <c r="G75" s="413">
        <v>0</v>
      </c>
      <c r="H75" s="413">
        <v>0</v>
      </c>
      <c r="I75" s="419">
        <f t="shared" si="2"/>
        <v>0</v>
      </c>
    </row>
    <row r="76" spans="2:9" x14ac:dyDescent="0.25">
      <c r="B76" s="65"/>
      <c r="C76" s="66" t="s">
        <v>49</v>
      </c>
      <c r="D76" s="413">
        <v>0</v>
      </c>
      <c r="E76" s="413">
        <v>0</v>
      </c>
      <c r="F76" s="419">
        <f t="shared" si="1"/>
        <v>0</v>
      </c>
      <c r="G76" s="413">
        <v>0</v>
      </c>
      <c r="H76" s="413">
        <v>0</v>
      </c>
      <c r="I76" s="419">
        <f t="shared" si="2"/>
        <v>0</v>
      </c>
    </row>
    <row r="77" spans="2:9" x14ac:dyDescent="0.25">
      <c r="B77" s="65"/>
      <c r="C77" s="66" t="s">
        <v>113</v>
      </c>
      <c r="D77" s="413">
        <v>0</v>
      </c>
      <c r="E77" s="413">
        <v>0</v>
      </c>
      <c r="F77" s="419">
        <f t="shared" si="1"/>
        <v>0</v>
      </c>
      <c r="G77" s="413">
        <v>0</v>
      </c>
      <c r="H77" s="413">
        <v>0</v>
      </c>
      <c r="I77" s="419">
        <f t="shared" si="2"/>
        <v>0</v>
      </c>
    </row>
    <row r="78" spans="2:9" x14ac:dyDescent="0.25">
      <c r="B78" s="806" t="s">
        <v>291</v>
      </c>
      <c r="C78" s="807"/>
      <c r="D78" s="420">
        <f>SUM(D79:D85)</f>
        <v>0</v>
      </c>
      <c r="E78" s="420">
        <f t="shared" ref="E78" si="12">SUM(E79:E85)</f>
        <v>0</v>
      </c>
      <c r="F78" s="420">
        <f t="shared" si="1"/>
        <v>0</v>
      </c>
      <c r="G78" s="420">
        <f t="shared" ref="G78" si="13">SUM(G79:G85)</f>
        <v>0</v>
      </c>
      <c r="H78" s="420">
        <f t="shared" ref="H78" si="14">SUM(H79:H85)</f>
        <v>0</v>
      </c>
      <c r="I78" s="420">
        <f t="shared" si="2"/>
        <v>0</v>
      </c>
    </row>
    <row r="79" spans="2:9" x14ac:dyDescent="0.25">
      <c r="B79" s="65"/>
      <c r="C79" s="66" t="s">
        <v>292</v>
      </c>
      <c r="D79" s="413">
        <v>0</v>
      </c>
      <c r="E79" s="413">
        <v>0</v>
      </c>
      <c r="F79" s="419">
        <f t="shared" ref="F79:F85" si="15">+D79+E79</f>
        <v>0</v>
      </c>
      <c r="G79" s="413">
        <v>0</v>
      </c>
      <c r="H79" s="413">
        <v>0</v>
      </c>
      <c r="I79" s="419">
        <f t="shared" ref="I79:I85" si="16">+F79-G79</f>
        <v>0</v>
      </c>
    </row>
    <row r="80" spans="2:9" x14ac:dyDescent="0.25">
      <c r="B80" s="65"/>
      <c r="C80" s="66" t="s">
        <v>116</v>
      </c>
      <c r="D80" s="413">
        <v>0</v>
      </c>
      <c r="E80" s="413">
        <v>0</v>
      </c>
      <c r="F80" s="419">
        <f t="shared" si="15"/>
        <v>0</v>
      </c>
      <c r="G80" s="413">
        <v>0</v>
      </c>
      <c r="H80" s="413">
        <v>0</v>
      </c>
      <c r="I80" s="419">
        <f t="shared" si="16"/>
        <v>0</v>
      </c>
    </row>
    <row r="81" spans="1:10" x14ac:dyDescent="0.25">
      <c r="B81" s="65"/>
      <c r="C81" s="66" t="s">
        <v>117</v>
      </c>
      <c r="D81" s="413">
        <v>0</v>
      </c>
      <c r="E81" s="413">
        <v>0</v>
      </c>
      <c r="F81" s="419">
        <f t="shared" si="15"/>
        <v>0</v>
      </c>
      <c r="G81" s="413">
        <v>0</v>
      </c>
      <c r="H81" s="413">
        <v>0</v>
      </c>
      <c r="I81" s="419">
        <f t="shared" si="16"/>
        <v>0</v>
      </c>
    </row>
    <row r="82" spans="1:10" x14ac:dyDescent="0.25">
      <c r="B82" s="65"/>
      <c r="C82" s="66" t="s">
        <v>118</v>
      </c>
      <c r="D82" s="413">
        <v>0</v>
      </c>
      <c r="E82" s="413">
        <v>0</v>
      </c>
      <c r="F82" s="419">
        <f t="shared" si="15"/>
        <v>0</v>
      </c>
      <c r="G82" s="413">
        <v>0</v>
      </c>
      <c r="H82" s="413">
        <v>0</v>
      </c>
      <c r="I82" s="419">
        <f t="shared" si="16"/>
        <v>0</v>
      </c>
    </row>
    <row r="83" spans="1:10" x14ac:dyDescent="0.25">
      <c r="B83" s="65"/>
      <c r="C83" s="66" t="s">
        <v>119</v>
      </c>
      <c r="D83" s="413">
        <v>0</v>
      </c>
      <c r="E83" s="413">
        <v>0</v>
      </c>
      <c r="F83" s="419">
        <f t="shared" si="15"/>
        <v>0</v>
      </c>
      <c r="G83" s="413">
        <v>0</v>
      </c>
      <c r="H83" s="413">
        <v>0</v>
      </c>
      <c r="I83" s="419">
        <f t="shared" si="16"/>
        <v>0</v>
      </c>
    </row>
    <row r="84" spans="1:10" x14ac:dyDescent="0.25">
      <c r="B84" s="65"/>
      <c r="C84" s="66" t="s">
        <v>120</v>
      </c>
      <c r="D84" s="413">
        <v>0</v>
      </c>
      <c r="E84" s="413">
        <v>0</v>
      </c>
      <c r="F84" s="419">
        <f t="shared" si="15"/>
        <v>0</v>
      </c>
      <c r="G84" s="413">
        <v>0</v>
      </c>
      <c r="H84" s="413">
        <v>0</v>
      </c>
      <c r="I84" s="419">
        <f t="shared" si="16"/>
        <v>0</v>
      </c>
    </row>
    <row r="85" spans="1:10" x14ac:dyDescent="0.25">
      <c r="B85" s="65"/>
      <c r="C85" s="66" t="s">
        <v>293</v>
      </c>
      <c r="D85" s="413">
        <v>0</v>
      </c>
      <c r="E85" s="413">
        <v>0</v>
      </c>
      <c r="F85" s="419">
        <f t="shared" si="15"/>
        <v>0</v>
      </c>
      <c r="G85" s="413">
        <v>0</v>
      </c>
      <c r="H85" s="413">
        <v>0</v>
      </c>
      <c r="I85" s="419">
        <f t="shared" si="16"/>
        <v>0</v>
      </c>
    </row>
    <row r="86" spans="1:10" s="53" customFormat="1" x14ac:dyDescent="0.25">
      <c r="A86" s="50"/>
      <c r="B86" s="68"/>
      <c r="C86" s="69" t="s">
        <v>239</v>
      </c>
      <c r="D86" s="440">
        <f>+D14+D22+D32+D42+D52+D62+D66+D74+D78</f>
        <v>29649331</v>
      </c>
      <c r="E86" s="440">
        <f t="shared" ref="E86:I86" si="17">+E14+E22+E32+E42+E52+E62+E66+E74+E78</f>
        <v>0</v>
      </c>
      <c r="F86" s="440">
        <f t="shared" si="17"/>
        <v>29649331</v>
      </c>
      <c r="G86" s="440">
        <f t="shared" si="17"/>
        <v>29649331</v>
      </c>
      <c r="H86" s="440">
        <f t="shared" si="17"/>
        <v>24736692</v>
      </c>
      <c r="I86" s="440">
        <f t="shared" si="17"/>
        <v>0</v>
      </c>
      <c r="J86" s="50"/>
    </row>
    <row r="88" spans="1:10" ht="15.75" x14ac:dyDescent="0.25">
      <c r="D88" s="64" t="str">
        <f>IF(CAdmon!D26=COG!D86," ","ERROR")</f>
        <v xml:space="preserve"> </v>
      </c>
      <c r="E88" s="64" t="str">
        <f>IF(CAdmon!E26=COG!E86," ","ERROR")</f>
        <v xml:space="preserve"> </v>
      </c>
      <c r="F88" s="64" t="str">
        <f>IF(CAdmon!F26=COG!F86," ","ERROR")</f>
        <v xml:space="preserve"> </v>
      </c>
      <c r="G88" s="64" t="str">
        <f>IF(CAdmon!G26=COG!G86," ","ERROR")</f>
        <v xml:space="preserve"> </v>
      </c>
      <c r="H88" s="64" t="str">
        <f>IF(CAdmon!H26=COG!H86," ","ERROR")</f>
        <v xml:space="preserve"> </v>
      </c>
      <c r="I88" s="64" t="str">
        <f>IF(CAdmon!I26=COG!I86," ","ERROR")</f>
        <v xml:space="preserve"> </v>
      </c>
    </row>
    <row r="89" spans="1:10" x14ac:dyDescent="0.25">
      <c r="D89" s="422"/>
      <c r="E89" s="422"/>
      <c r="F89" s="422"/>
      <c r="G89" s="422"/>
      <c r="H89" s="422"/>
      <c r="I89" s="421"/>
    </row>
    <row r="91" spans="1:10" x14ac:dyDescent="0.25">
      <c r="B91" s="129"/>
      <c r="C91" s="406"/>
      <c r="D91" s="328"/>
      <c r="E91" s="146"/>
      <c r="F91" s="149"/>
      <c r="G91" s="148"/>
      <c r="H91" s="329"/>
      <c r="I91" s="407"/>
      <c r="J91" s="146"/>
    </row>
    <row r="92" spans="1:10" x14ac:dyDescent="0.25">
      <c r="B92" s="794" t="s">
        <v>4931</v>
      </c>
      <c r="C92" s="794"/>
      <c r="D92" s="794"/>
      <c r="E92" s="116"/>
      <c r="F92" s="794" t="s">
        <v>4948</v>
      </c>
      <c r="G92" s="794"/>
      <c r="H92" s="794"/>
      <c r="I92" s="794"/>
      <c r="J92" s="794"/>
    </row>
    <row r="93" spans="1:10" x14ac:dyDescent="0.25">
      <c r="B93" s="692" t="s">
        <v>4947</v>
      </c>
      <c r="C93" s="692"/>
      <c r="D93" s="692"/>
      <c r="E93" s="117"/>
      <c r="F93" s="692" t="s">
        <v>4949</v>
      </c>
      <c r="G93" s="692"/>
      <c r="H93" s="692"/>
      <c r="I93" s="692"/>
      <c r="J93" s="117"/>
    </row>
  </sheetData>
  <mergeCells count="21">
    <mergeCell ref="B92:D92"/>
    <mergeCell ref="F92:J92"/>
    <mergeCell ref="B93:D93"/>
    <mergeCell ref="F93:I93"/>
    <mergeCell ref="B1:I1"/>
    <mergeCell ref="B2:I2"/>
    <mergeCell ref="B3:I3"/>
    <mergeCell ref="B4:I4"/>
    <mergeCell ref="B5:I5"/>
    <mergeCell ref="B62:C62"/>
    <mergeCell ref="B66:C66"/>
    <mergeCell ref="B74:C74"/>
    <mergeCell ref="B78:C78"/>
    <mergeCell ref="I11:I12"/>
    <mergeCell ref="B14:C14"/>
    <mergeCell ref="B22:C22"/>
    <mergeCell ref="B32:C32"/>
    <mergeCell ref="B42:C42"/>
    <mergeCell ref="B52:C52"/>
    <mergeCell ref="B11:C13"/>
    <mergeCell ref="D11:H11"/>
  </mergeCells>
  <printOptions horizontalCentered="1"/>
  <pageMargins left="0.51181102362204722" right="0.31496062992125984" top="0.74803149606299213" bottom="0.74803149606299213" header="0.31496062992125984" footer="0.31496062992125984"/>
  <pageSetup scale="88" fitToHeight="0" orientation="landscape" r:id="rId1"/>
  <headerFooter>
    <oddFooter>&amp;R&amp;P/&amp;N</oddFooter>
  </headerFooter>
  <ignoredErrors>
    <ignoredError sqref="F14 F22 F32 F42 F52 F62 F66 F74 F78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topLeftCell="B1" zoomScaleNormal="100" workbookViewId="0">
      <selection activeCell="C54" sqref="C54:I58"/>
    </sheetView>
  </sheetViews>
  <sheetFormatPr baseColWidth="10" defaultRowHeight="15" x14ac:dyDescent="0.25"/>
  <cols>
    <col min="1" max="1" width="1.5703125" style="47" customWidth="1"/>
    <col min="2" max="2" width="11.5703125" style="81" customWidth="1"/>
    <col min="3" max="3" width="53.140625" style="17" customWidth="1"/>
    <col min="4" max="9" width="12.7109375" style="17" customWidth="1"/>
    <col min="10" max="10" width="3.28515625" style="47" customWidth="1"/>
  </cols>
  <sheetData>
    <row r="1" spans="1:10" s="47" customFormat="1" ht="8.25" customHeight="1" x14ac:dyDescent="0.25">
      <c r="B1" s="16"/>
      <c r="C1" s="16"/>
      <c r="D1" s="16"/>
      <c r="E1" s="16"/>
      <c r="F1" s="16"/>
      <c r="G1" s="16"/>
      <c r="H1" s="16"/>
      <c r="I1" s="16"/>
    </row>
    <row r="2" spans="1:10" x14ac:dyDescent="0.25">
      <c r="B2" s="786" t="s">
        <v>411</v>
      </c>
      <c r="C2" s="787"/>
      <c r="D2" s="787"/>
      <c r="E2" s="787"/>
      <c r="F2" s="787"/>
      <c r="G2" s="787"/>
      <c r="H2" s="787"/>
      <c r="I2" s="788"/>
    </row>
    <row r="3" spans="1:10" x14ac:dyDescent="0.25">
      <c r="B3" s="789" t="s">
        <v>230</v>
      </c>
      <c r="C3" s="790"/>
      <c r="D3" s="790"/>
      <c r="E3" s="790"/>
      <c r="F3" s="790"/>
      <c r="G3" s="790"/>
      <c r="H3" s="790"/>
      <c r="I3" s="791"/>
    </row>
    <row r="4" spans="1:10" x14ac:dyDescent="0.25">
      <c r="B4" s="789" t="s">
        <v>294</v>
      </c>
      <c r="C4" s="790"/>
      <c r="D4" s="790"/>
      <c r="E4" s="790"/>
      <c r="F4" s="790"/>
      <c r="G4" s="790"/>
      <c r="H4" s="790"/>
      <c r="I4" s="791"/>
    </row>
    <row r="5" spans="1:10" x14ac:dyDescent="0.25">
      <c r="B5" s="789" t="s">
        <v>414</v>
      </c>
      <c r="C5" s="790"/>
      <c r="D5" s="790"/>
      <c r="E5" s="790"/>
      <c r="F5" s="790"/>
      <c r="G5" s="790"/>
      <c r="H5" s="790"/>
      <c r="I5" s="791"/>
    </row>
    <row r="6" spans="1:10" x14ac:dyDescent="0.25">
      <c r="B6" s="789" t="s">
        <v>0</v>
      </c>
      <c r="C6" s="790"/>
      <c r="D6" s="790"/>
      <c r="E6" s="790"/>
      <c r="F6" s="790"/>
      <c r="G6" s="790"/>
      <c r="H6" s="790"/>
      <c r="I6" s="791"/>
    </row>
    <row r="7" spans="1:10" ht="8.1" customHeight="1" x14ac:dyDescent="0.25">
      <c r="B7" s="460"/>
      <c r="C7" s="461"/>
      <c r="D7" s="461"/>
      <c r="E7" s="461"/>
      <c r="F7" s="461"/>
      <c r="G7" s="461"/>
      <c r="H7" s="461"/>
      <c r="I7" s="462"/>
    </row>
    <row r="8" spans="1:10" x14ac:dyDescent="0.25">
      <c r="B8" s="590" t="s">
        <v>423</v>
      </c>
      <c r="C8" s="588" t="str">
        <f>EA!B6</f>
        <v>UNIVERSIDAD TECNOLÓGICA DE CALVILLO</v>
      </c>
      <c r="D8" s="592"/>
      <c r="E8" s="592"/>
      <c r="F8" s="592"/>
      <c r="G8" s="592"/>
      <c r="H8" s="592"/>
      <c r="I8" s="593"/>
    </row>
    <row r="9" spans="1:10" ht="8.1" customHeight="1" x14ac:dyDescent="0.25">
      <c r="B9" s="472"/>
      <c r="C9" s="470"/>
      <c r="D9" s="470"/>
      <c r="E9" s="470"/>
      <c r="F9" s="470"/>
      <c r="G9" s="470"/>
      <c r="H9" s="470"/>
      <c r="I9" s="471"/>
    </row>
    <row r="10" spans="1:10" ht="8.1" customHeight="1" x14ac:dyDescent="0.25">
      <c r="B10" s="463"/>
      <c r="C10" s="464"/>
      <c r="D10" s="464"/>
      <c r="E10" s="464"/>
      <c r="F10" s="464"/>
      <c r="G10" s="464"/>
      <c r="H10" s="464"/>
      <c r="I10" s="465"/>
    </row>
    <row r="11" spans="1:10" s="47" customFormat="1" ht="9" customHeight="1" x14ac:dyDescent="0.25">
      <c r="B11" s="16"/>
      <c r="C11" s="16"/>
      <c r="D11" s="16"/>
      <c r="E11" s="16"/>
      <c r="F11" s="16"/>
      <c r="G11" s="16"/>
      <c r="H11" s="16"/>
      <c r="I11" s="16"/>
    </row>
    <row r="12" spans="1:10" x14ac:dyDescent="0.25">
      <c r="B12" s="796" t="s">
        <v>75</v>
      </c>
      <c r="C12" s="796"/>
      <c r="D12" s="798" t="s">
        <v>232</v>
      </c>
      <c r="E12" s="798"/>
      <c r="F12" s="798"/>
      <c r="G12" s="798"/>
      <c r="H12" s="798"/>
      <c r="I12" s="798" t="s">
        <v>233</v>
      </c>
    </row>
    <row r="13" spans="1:10" ht="22.5" x14ac:dyDescent="0.25">
      <c r="B13" s="796"/>
      <c r="C13" s="796"/>
      <c r="D13" s="466" t="s">
        <v>234</v>
      </c>
      <c r="E13" s="466" t="s">
        <v>235</v>
      </c>
      <c r="F13" s="466" t="s">
        <v>208</v>
      </c>
      <c r="G13" s="466" t="s">
        <v>209</v>
      </c>
      <c r="H13" s="466" t="s">
        <v>236</v>
      </c>
      <c r="I13" s="798"/>
    </row>
    <row r="14" spans="1:10" x14ac:dyDescent="0.25">
      <c r="B14" s="796"/>
      <c r="C14" s="796"/>
      <c r="D14" s="466">
        <v>1</v>
      </c>
      <c r="E14" s="466">
        <v>2</v>
      </c>
      <c r="F14" s="466" t="s">
        <v>237</v>
      </c>
      <c r="G14" s="466">
        <v>4</v>
      </c>
      <c r="H14" s="466">
        <v>5</v>
      </c>
      <c r="I14" s="466" t="s">
        <v>238</v>
      </c>
    </row>
    <row r="15" spans="1:10" ht="3" customHeight="1" x14ac:dyDescent="0.25">
      <c r="B15" s="70"/>
      <c r="C15" s="55"/>
      <c r="D15" s="56"/>
      <c r="E15" s="56"/>
      <c r="F15" s="56"/>
      <c r="G15" s="56"/>
      <c r="H15" s="56"/>
      <c r="I15" s="56"/>
    </row>
    <row r="16" spans="1:10" s="72" customFormat="1" x14ac:dyDescent="0.25">
      <c r="A16" s="71"/>
      <c r="B16" s="808" t="s">
        <v>295</v>
      </c>
      <c r="C16" s="809"/>
      <c r="D16" s="423">
        <f>SUM(D17:D24)</f>
        <v>0</v>
      </c>
      <c r="E16" s="423">
        <f t="shared" ref="E16:I16" si="0">SUM(E17:E24)</f>
        <v>0</v>
      </c>
      <c r="F16" s="423">
        <f t="shared" si="0"/>
        <v>0</v>
      </c>
      <c r="G16" s="423">
        <f t="shared" si="0"/>
        <v>0</v>
      </c>
      <c r="H16" s="423">
        <f t="shared" si="0"/>
        <v>0</v>
      </c>
      <c r="I16" s="423">
        <f t="shared" si="0"/>
        <v>0</v>
      </c>
      <c r="J16" s="71"/>
    </row>
    <row r="17" spans="1:10" s="72" customFormat="1" x14ac:dyDescent="0.25">
      <c r="A17" s="71"/>
      <c r="B17" s="73"/>
      <c r="C17" s="74" t="s">
        <v>296</v>
      </c>
      <c r="D17" s="408"/>
      <c r="E17" s="408"/>
      <c r="F17" s="424">
        <f>+D17+E17</f>
        <v>0</v>
      </c>
      <c r="G17" s="408"/>
      <c r="H17" s="408"/>
      <c r="I17" s="424">
        <f>+F17-G17</f>
        <v>0</v>
      </c>
      <c r="J17" s="71"/>
    </row>
    <row r="18" spans="1:10" s="72" customFormat="1" x14ac:dyDescent="0.25">
      <c r="A18" s="71"/>
      <c r="B18" s="73"/>
      <c r="C18" s="74" t="s">
        <v>297</v>
      </c>
      <c r="D18" s="408"/>
      <c r="E18" s="408"/>
      <c r="F18" s="424">
        <f t="shared" ref="F18:F24" si="1">+D18+E18</f>
        <v>0</v>
      </c>
      <c r="G18" s="408"/>
      <c r="H18" s="408"/>
      <c r="I18" s="424">
        <f t="shared" ref="I18:I24" si="2">+F18-G18</f>
        <v>0</v>
      </c>
      <c r="J18" s="71"/>
    </row>
    <row r="19" spans="1:10" s="72" customFormat="1" x14ac:dyDescent="0.25">
      <c r="A19" s="71"/>
      <c r="B19" s="73"/>
      <c r="C19" s="74" t="s">
        <v>298</v>
      </c>
      <c r="D19" s="408"/>
      <c r="E19" s="408"/>
      <c r="F19" s="424">
        <f t="shared" si="1"/>
        <v>0</v>
      </c>
      <c r="G19" s="408"/>
      <c r="H19" s="408"/>
      <c r="I19" s="424">
        <f t="shared" si="2"/>
        <v>0</v>
      </c>
      <c r="J19" s="71"/>
    </row>
    <row r="20" spans="1:10" s="72" customFormat="1" x14ac:dyDescent="0.25">
      <c r="A20" s="71"/>
      <c r="B20" s="73"/>
      <c r="C20" s="74" t="s">
        <v>299</v>
      </c>
      <c r="D20" s="408"/>
      <c r="E20" s="408"/>
      <c r="F20" s="424">
        <f t="shared" si="1"/>
        <v>0</v>
      </c>
      <c r="G20" s="408"/>
      <c r="H20" s="408"/>
      <c r="I20" s="424">
        <f t="shared" si="2"/>
        <v>0</v>
      </c>
      <c r="J20" s="71"/>
    </row>
    <row r="21" spans="1:10" s="72" customFormat="1" x14ac:dyDescent="0.25">
      <c r="A21" s="71"/>
      <c r="B21" s="73"/>
      <c r="C21" s="74" t="s">
        <v>300</v>
      </c>
      <c r="D21" s="408"/>
      <c r="E21" s="408"/>
      <c r="F21" s="424">
        <f t="shared" si="1"/>
        <v>0</v>
      </c>
      <c r="G21" s="408"/>
      <c r="H21" s="408"/>
      <c r="I21" s="424">
        <f t="shared" si="2"/>
        <v>0</v>
      </c>
      <c r="J21" s="71"/>
    </row>
    <row r="22" spans="1:10" s="72" customFormat="1" x14ac:dyDescent="0.25">
      <c r="A22" s="71"/>
      <c r="B22" s="73"/>
      <c r="C22" s="74" t="s">
        <v>301</v>
      </c>
      <c r="D22" s="408"/>
      <c r="E22" s="408"/>
      <c r="F22" s="424">
        <f t="shared" si="1"/>
        <v>0</v>
      </c>
      <c r="G22" s="408"/>
      <c r="H22" s="408"/>
      <c r="I22" s="424">
        <f t="shared" si="2"/>
        <v>0</v>
      </c>
      <c r="J22" s="71"/>
    </row>
    <row r="23" spans="1:10" s="72" customFormat="1" x14ac:dyDescent="0.25">
      <c r="A23" s="71"/>
      <c r="B23" s="73"/>
      <c r="C23" s="74" t="s">
        <v>302</v>
      </c>
      <c r="D23" s="408"/>
      <c r="E23" s="408"/>
      <c r="F23" s="424">
        <f t="shared" si="1"/>
        <v>0</v>
      </c>
      <c r="G23" s="408"/>
      <c r="H23" s="408"/>
      <c r="I23" s="424">
        <f t="shared" si="2"/>
        <v>0</v>
      </c>
      <c r="J23" s="71"/>
    </row>
    <row r="24" spans="1:10" s="72" customFormat="1" x14ac:dyDescent="0.25">
      <c r="A24" s="71"/>
      <c r="B24" s="73"/>
      <c r="C24" s="74" t="s">
        <v>269</v>
      </c>
      <c r="D24" s="408"/>
      <c r="E24" s="408"/>
      <c r="F24" s="424">
        <f t="shared" si="1"/>
        <v>0</v>
      </c>
      <c r="G24" s="408"/>
      <c r="H24" s="408"/>
      <c r="I24" s="424">
        <f t="shared" si="2"/>
        <v>0</v>
      </c>
      <c r="J24" s="71"/>
    </row>
    <row r="25" spans="1:10" s="72" customFormat="1" x14ac:dyDescent="0.25">
      <c r="A25" s="71"/>
      <c r="B25" s="73"/>
      <c r="C25" s="74"/>
      <c r="D25" s="424"/>
      <c r="E25" s="424"/>
      <c r="F25" s="424"/>
      <c r="G25" s="424"/>
      <c r="H25" s="424"/>
      <c r="I25" s="424"/>
      <c r="J25" s="71"/>
    </row>
    <row r="26" spans="1:10" s="76" customFormat="1" x14ac:dyDescent="0.25">
      <c r="A26" s="75"/>
      <c r="B26" s="808" t="s">
        <v>303</v>
      </c>
      <c r="C26" s="809"/>
      <c r="D26" s="423">
        <f>SUM(D27:D33)</f>
        <v>29649331</v>
      </c>
      <c r="E26" s="423">
        <f t="shared" ref="E26" si="3">SUM(E27:E33)</f>
        <v>0</v>
      </c>
      <c r="F26" s="423">
        <f>+D26+E26</f>
        <v>29649331</v>
      </c>
      <c r="G26" s="423">
        <f t="shared" ref="G26" si="4">SUM(G27:G33)</f>
        <v>29649331</v>
      </c>
      <c r="H26" s="423">
        <f t="shared" ref="H26" si="5">SUM(H27:H33)</f>
        <v>24736692</v>
      </c>
      <c r="I26" s="423">
        <f>+F26-G26</f>
        <v>0</v>
      </c>
      <c r="J26" s="75"/>
    </row>
    <row r="27" spans="1:10" s="72" customFormat="1" x14ac:dyDescent="0.25">
      <c r="A27" s="71"/>
      <c r="B27" s="73"/>
      <c r="C27" s="74" t="s">
        <v>304</v>
      </c>
      <c r="D27" s="425"/>
      <c r="E27" s="425"/>
      <c r="F27" s="424">
        <f t="shared" ref="F27:F33" si="6">+D27+E27</f>
        <v>0</v>
      </c>
      <c r="G27" s="425"/>
      <c r="H27" s="425"/>
      <c r="I27" s="424">
        <f t="shared" ref="I27:I33" si="7">+F27-G27</f>
        <v>0</v>
      </c>
      <c r="J27" s="71"/>
    </row>
    <row r="28" spans="1:10" s="72" customFormat="1" x14ac:dyDescent="0.25">
      <c r="A28" s="71"/>
      <c r="B28" s="73"/>
      <c r="C28" s="74" t="s">
        <v>305</v>
      </c>
      <c r="D28" s="425"/>
      <c r="E28" s="425"/>
      <c r="F28" s="424">
        <f t="shared" si="6"/>
        <v>0</v>
      </c>
      <c r="G28" s="425"/>
      <c r="H28" s="425"/>
      <c r="I28" s="424">
        <f t="shared" si="7"/>
        <v>0</v>
      </c>
      <c r="J28" s="71"/>
    </row>
    <row r="29" spans="1:10" s="72" customFormat="1" x14ac:dyDescent="0.25">
      <c r="A29" s="71"/>
      <c r="B29" s="73"/>
      <c r="C29" s="74" t="s">
        <v>306</v>
      </c>
      <c r="D29" s="425"/>
      <c r="E29" s="425"/>
      <c r="F29" s="424">
        <f t="shared" si="6"/>
        <v>0</v>
      </c>
      <c r="G29" s="425"/>
      <c r="H29" s="425"/>
      <c r="I29" s="424">
        <f t="shared" si="7"/>
        <v>0</v>
      </c>
      <c r="J29" s="71"/>
    </row>
    <row r="30" spans="1:10" s="72" customFormat="1" x14ac:dyDescent="0.25">
      <c r="A30" s="71"/>
      <c r="B30" s="73"/>
      <c r="C30" s="74" t="s">
        <v>307</v>
      </c>
      <c r="D30" s="425"/>
      <c r="E30" s="425"/>
      <c r="F30" s="424">
        <f t="shared" si="6"/>
        <v>0</v>
      </c>
      <c r="G30" s="425"/>
      <c r="H30" s="425"/>
      <c r="I30" s="424">
        <f t="shared" si="7"/>
        <v>0</v>
      </c>
      <c r="J30" s="71"/>
    </row>
    <row r="31" spans="1:10" s="72" customFormat="1" x14ac:dyDescent="0.25">
      <c r="A31" s="71"/>
      <c r="B31" s="73"/>
      <c r="C31" s="74" t="s">
        <v>308</v>
      </c>
      <c r="D31" s="425">
        <v>29649331</v>
      </c>
      <c r="E31" s="425"/>
      <c r="F31" s="424">
        <f t="shared" si="6"/>
        <v>29649331</v>
      </c>
      <c r="G31" s="425">
        <v>29649331</v>
      </c>
      <c r="H31" s="425">
        <v>24736692</v>
      </c>
      <c r="I31" s="424">
        <f t="shared" si="7"/>
        <v>0</v>
      </c>
      <c r="J31" s="71"/>
    </row>
    <row r="32" spans="1:10" s="72" customFormat="1" x14ac:dyDescent="0.25">
      <c r="A32" s="71"/>
      <c r="B32" s="73"/>
      <c r="C32" s="74" t="s">
        <v>309</v>
      </c>
      <c r="D32" s="425"/>
      <c r="E32" s="425"/>
      <c r="F32" s="424">
        <f t="shared" si="6"/>
        <v>0</v>
      </c>
      <c r="G32" s="425"/>
      <c r="H32" s="425"/>
      <c r="I32" s="424">
        <f t="shared" si="7"/>
        <v>0</v>
      </c>
      <c r="J32" s="71"/>
    </row>
    <row r="33" spans="1:10" s="72" customFormat="1" x14ac:dyDescent="0.25">
      <c r="A33" s="71"/>
      <c r="B33" s="73"/>
      <c r="C33" s="74" t="s">
        <v>310</v>
      </c>
      <c r="D33" s="425"/>
      <c r="E33" s="425"/>
      <c r="F33" s="424">
        <f t="shared" si="6"/>
        <v>0</v>
      </c>
      <c r="G33" s="425"/>
      <c r="H33" s="425"/>
      <c r="I33" s="424">
        <f t="shared" si="7"/>
        <v>0</v>
      </c>
      <c r="J33" s="71"/>
    </row>
    <row r="34" spans="1:10" s="72" customFormat="1" x14ac:dyDescent="0.25">
      <c r="A34" s="71"/>
      <c r="B34" s="73"/>
      <c r="C34" s="74"/>
      <c r="D34" s="426"/>
      <c r="E34" s="426"/>
      <c r="F34" s="426"/>
      <c r="G34" s="426"/>
      <c r="H34" s="426"/>
      <c r="I34" s="426"/>
      <c r="J34" s="71"/>
    </row>
    <row r="35" spans="1:10" s="76" customFormat="1" x14ac:dyDescent="0.25">
      <c r="A35" s="75"/>
      <c r="B35" s="808" t="s">
        <v>311</v>
      </c>
      <c r="C35" s="809"/>
      <c r="D35" s="427">
        <f>SUM(D36:D44)</f>
        <v>0</v>
      </c>
      <c r="E35" s="427">
        <f>SUM(E36:E44)</f>
        <v>0</v>
      </c>
      <c r="F35" s="427">
        <f>+D35+E35</f>
        <v>0</v>
      </c>
      <c r="G35" s="427">
        <f>SUM(G36:G44)</f>
        <v>0</v>
      </c>
      <c r="H35" s="427">
        <f>SUM(H36:H44)</f>
        <v>0</v>
      </c>
      <c r="I35" s="427">
        <f>+F35-G35</f>
        <v>0</v>
      </c>
      <c r="J35" s="75"/>
    </row>
    <row r="36" spans="1:10" s="72" customFormat="1" x14ac:dyDescent="0.25">
      <c r="A36" s="71"/>
      <c r="B36" s="73"/>
      <c r="C36" s="74" t="s">
        <v>312</v>
      </c>
      <c r="D36" s="425"/>
      <c r="E36" s="425"/>
      <c r="F36" s="426">
        <f t="shared" ref="F36:F44" si="8">+D36+E36</f>
        <v>0</v>
      </c>
      <c r="G36" s="425"/>
      <c r="H36" s="425"/>
      <c r="I36" s="426">
        <f t="shared" ref="I36:I44" si="9">+F36-G36</f>
        <v>0</v>
      </c>
      <c r="J36" s="71"/>
    </row>
    <row r="37" spans="1:10" s="72" customFormat="1" x14ac:dyDescent="0.25">
      <c r="A37" s="71"/>
      <c r="B37" s="73"/>
      <c r="C37" s="74" t="s">
        <v>313</v>
      </c>
      <c r="D37" s="425"/>
      <c r="E37" s="425"/>
      <c r="F37" s="426">
        <f t="shared" si="8"/>
        <v>0</v>
      </c>
      <c r="G37" s="425"/>
      <c r="H37" s="425"/>
      <c r="I37" s="426">
        <f t="shared" si="9"/>
        <v>0</v>
      </c>
      <c r="J37" s="71"/>
    </row>
    <row r="38" spans="1:10" s="72" customFormat="1" x14ac:dyDescent="0.25">
      <c r="A38" s="71"/>
      <c r="B38" s="73"/>
      <c r="C38" s="74" t="s">
        <v>314</v>
      </c>
      <c r="D38" s="425"/>
      <c r="E38" s="425"/>
      <c r="F38" s="426">
        <f t="shared" si="8"/>
        <v>0</v>
      </c>
      <c r="G38" s="425"/>
      <c r="H38" s="425"/>
      <c r="I38" s="426">
        <f t="shared" si="9"/>
        <v>0</v>
      </c>
      <c r="J38" s="71"/>
    </row>
    <row r="39" spans="1:10" s="72" customFormat="1" x14ac:dyDescent="0.25">
      <c r="A39" s="71"/>
      <c r="B39" s="73"/>
      <c r="C39" s="74" t="s">
        <v>315</v>
      </c>
      <c r="D39" s="425"/>
      <c r="E39" s="425"/>
      <c r="F39" s="426">
        <f t="shared" si="8"/>
        <v>0</v>
      </c>
      <c r="G39" s="425"/>
      <c r="H39" s="425"/>
      <c r="I39" s="426">
        <f t="shared" si="9"/>
        <v>0</v>
      </c>
      <c r="J39" s="71"/>
    </row>
    <row r="40" spans="1:10" s="72" customFormat="1" x14ac:dyDescent="0.25">
      <c r="A40" s="71"/>
      <c r="B40" s="73"/>
      <c r="C40" s="74" t="s">
        <v>316</v>
      </c>
      <c r="D40" s="425"/>
      <c r="E40" s="425"/>
      <c r="F40" s="426">
        <f t="shared" si="8"/>
        <v>0</v>
      </c>
      <c r="G40" s="425"/>
      <c r="H40" s="425"/>
      <c r="I40" s="426">
        <f t="shared" si="9"/>
        <v>0</v>
      </c>
      <c r="J40" s="71"/>
    </row>
    <row r="41" spans="1:10" s="72" customFormat="1" x14ac:dyDescent="0.25">
      <c r="A41" s="71"/>
      <c r="B41" s="73"/>
      <c r="C41" s="74" t="s">
        <v>317</v>
      </c>
      <c r="D41" s="425"/>
      <c r="E41" s="425"/>
      <c r="F41" s="426">
        <f t="shared" si="8"/>
        <v>0</v>
      </c>
      <c r="G41" s="425"/>
      <c r="H41" s="425"/>
      <c r="I41" s="426">
        <f t="shared" si="9"/>
        <v>0</v>
      </c>
      <c r="J41" s="71"/>
    </row>
    <row r="42" spans="1:10" s="72" customFormat="1" x14ac:dyDescent="0.25">
      <c r="A42" s="71"/>
      <c r="B42" s="73"/>
      <c r="C42" s="74" t="s">
        <v>318</v>
      </c>
      <c r="D42" s="425"/>
      <c r="E42" s="425"/>
      <c r="F42" s="426">
        <f t="shared" si="8"/>
        <v>0</v>
      </c>
      <c r="G42" s="425"/>
      <c r="H42" s="425"/>
      <c r="I42" s="426">
        <f t="shared" si="9"/>
        <v>0</v>
      </c>
      <c r="J42" s="71"/>
    </row>
    <row r="43" spans="1:10" s="72" customFormat="1" x14ac:dyDescent="0.25">
      <c r="A43" s="71"/>
      <c r="B43" s="73"/>
      <c r="C43" s="74" t="s">
        <v>319</v>
      </c>
      <c r="D43" s="425"/>
      <c r="E43" s="425"/>
      <c r="F43" s="426">
        <f t="shared" si="8"/>
        <v>0</v>
      </c>
      <c r="G43" s="425"/>
      <c r="H43" s="425"/>
      <c r="I43" s="426">
        <f t="shared" si="9"/>
        <v>0</v>
      </c>
      <c r="J43" s="71"/>
    </row>
    <row r="44" spans="1:10" s="72" customFormat="1" x14ac:dyDescent="0.25">
      <c r="A44" s="71"/>
      <c r="B44" s="73"/>
      <c r="C44" s="74" t="s">
        <v>320</v>
      </c>
      <c r="D44" s="425"/>
      <c r="E44" s="425"/>
      <c r="F44" s="426">
        <f t="shared" si="8"/>
        <v>0</v>
      </c>
      <c r="G44" s="425"/>
      <c r="H44" s="425"/>
      <c r="I44" s="426">
        <f t="shared" si="9"/>
        <v>0</v>
      </c>
      <c r="J44" s="71"/>
    </row>
    <row r="45" spans="1:10" s="72" customFormat="1" x14ac:dyDescent="0.25">
      <c r="A45" s="71"/>
      <c r="B45" s="73"/>
      <c r="C45" s="74"/>
      <c r="D45" s="426"/>
      <c r="E45" s="426"/>
      <c r="F45" s="426"/>
      <c r="G45" s="426"/>
      <c r="H45" s="426"/>
      <c r="I45" s="426"/>
      <c r="J45" s="71"/>
    </row>
    <row r="46" spans="1:10" s="76" customFormat="1" x14ac:dyDescent="0.25">
      <c r="A46" s="75"/>
      <c r="B46" s="808" t="s">
        <v>321</v>
      </c>
      <c r="C46" s="809"/>
      <c r="D46" s="427">
        <f>SUM(D47:D50)</f>
        <v>0</v>
      </c>
      <c r="E46" s="427">
        <f>SUM(E47:E50)</f>
        <v>0</v>
      </c>
      <c r="F46" s="427">
        <f>+D46+E46</f>
        <v>0</v>
      </c>
      <c r="G46" s="427">
        <f t="shared" ref="G46:H46" si="10">SUM(G47:G50)</f>
        <v>0</v>
      </c>
      <c r="H46" s="427">
        <f t="shared" si="10"/>
        <v>0</v>
      </c>
      <c r="I46" s="427">
        <f>+F46-G46</f>
        <v>0</v>
      </c>
      <c r="J46" s="75"/>
    </row>
    <row r="47" spans="1:10" s="72" customFormat="1" x14ac:dyDescent="0.25">
      <c r="A47" s="71"/>
      <c r="B47" s="73"/>
      <c r="C47" s="74" t="s">
        <v>322</v>
      </c>
      <c r="D47" s="425"/>
      <c r="E47" s="425"/>
      <c r="F47" s="426">
        <f t="shared" ref="F47:F50" si="11">+D47+E47</f>
        <v>0</v>
      </c>
      <c r="G47" s="425"/>
      <c r="H47" s="425"/>
      <c r="I47" s="426">
        <f t="shared" ref="I47:I50" si="12">+F47-G47</f>
        <v>0</v>
      </c>
      <c r="J47" s="71"/>
    </row>
    <row r="48" spans="1:10" s="72" customFormat="1" ht="22.5" x14ac:dyDescent="0.25">
      <c r="A48" s="71"/>
      <c r="B48" s="73"/>
      <c r="C48" s="74" t="s">
        <v>323</v>
      </c>
      <c r="D48" s="425"/>
      <c r="E48" s="425"/>
      <c r="F48" s="426">
        <f t="shared" si="11"/>
        <v>0</v>
      </c>
      <c r="G48" s="425"/>
      <c r="H48" s="425"/>
      <c r="I48" s="426">
        <f t="shared" si="12"/>
        <v>0</v>
      </c>
      <c r="J48" s="71"/>
    </row>
    <row r="49" spans="1:11" s="72" customFormat="1" x14ac:dyDescent="0.25">
      <c r="A49" s="71"/>
      <c r="B49" s="73"/>
      <c r="C49" s="74" t="s">
        <v>324</v>
      </c>
      <c r="D49" s="425"/>
      <c r="E49" s="425"/>
      <c r="F49" s="426">
        <f t="shared" si="11"/>
        <v>0</v>
      </c>
      <c r="G49" s="425"/>
      <c r="H49" s="425"/>
      <c r="I49" s="426">
        <f t="shared" si="12"/>
        <v>0</v>
      </c>
      <c r="J49" s="71"/>
    </row>
    <row r="50" spans="1:11" s="72" customFormat="1" x14ac:dyDescent="0.25">
      <c r="A50" s="71"/>
      <c r="B50" s="73"/>
      <c r="C50" s="74" t="s">
        <v>325</v>
      </c>
      <c r="D50" s="425"/>
      <c r="E50" s="425"/>
      <c r="F50" s="426">
        <f t="shared" si="11"/>
        <v>0</v>
      </c>
      <c r="G50" s="425"/>
      <c r="H50" s="425"/>
      <c r="I50" s="426">
        <f t="shared" si="12"/>
        <v>0</v>
      </c>
      <c r="J50" s="71"/>
    </row>
    <row r="51" spans="1:11" s="72" customFormat="1" x14ac:dyDescent="0.25">
      <c r="A51" s="71"/>
      <c r="B51" s="77"/>
      <c r="C51" s="78"/>
      <c r="D51" s="428"/>
      <c r="E51" s="428"/>
      <c r="F51" s="428"/>
      <c r="G51" s="428"/>
      <c r="H51" s="428"/>
      <c r="I51" s="428"/>
      <c r="J51" s="71"/>
    </row>
    <row r="52" spans="1:11" s="76" customFormat="1" ht="24" customHeight="1" x14ac:dyDescent="0.25">
      <c r="A52" s="75"/>
      <c r="B52" s="79"/>
      <c r="C52" s="80" t="s">
        <v>239</v>
      </c>
      <c r="D52" s="429">
        <f>+D16+D26+D35+D46</f>
        <v>29649331</v>
      </c>
      <c r="E52" s="429">
        <f t="shared" ref="E52:I52" si="13">+E16+E26+E35+E46</f>
        <v>0</v>
      </c>
      <c r="F52" s="429">
        <f t="shared" si="13"/>
        <v>29649331</v>
      </c>
      <c r="G52" s="429">
        <f t="shared" si="13"/>
        <v>29649331</v>
      </c>
      <c r="H52" s="429">
        <f t="shared" si="13"/>
        <v>24736692</v>
      </c>
      <c r="I52" s="429">
        <f t="shared" si="13"/>
        <v>0</v>
      </c>
      <c r="J52" s="75"/>
    </row>
    <row r="54" spans="1:11" ht="15.75" x14ac:dyDescent="0.25">
      <c r="D54" s="82" t="str">
        <f>IF(D52=CAdmon!D26," ","ERROR")</f>
        <v xml:space="preserve"> </v>
      </c>
      <c r="E54" s="82" t="str">
        <f>IF(E52=CAdmon!E26," ","ERROR")</f>
        <v xml:space="preserve"> </v>
      </c>
      <c r="F54" s="82" t="str">
        <f>IF(F52=CAdmon!F26," ","ERROR")</f>
        <v xml:space="preserve"> </v>
      </c>
      <c r="G54" s="82" t="str">
        <f>IF(G52=CAdmon!G26," ","ERROR")</f>
        <v xml:space="preserve"> </v>
      </c>
      <c r="H54" s="82" t="str">
        <f>IF(H52=CAdmon!H26," ","ERROR")</f>
        <v xml:space="preserve"> </v>
      </c>
      <c r="I54" s="82" t="str">
        <f>IF(I52=CAdmon!I26," ","ERROR")</f>
        <v xml:space="preserve"> </v>
      </c>
    </row>
    <row r="55" spans="1:11" x14ac:dyDescent="0.25">
      <c r="C55" s="129"/>
      <c r="D55" s="179"/>
      <c r="E55" s="180"/>
      <c r="F55" s="146"/>
      <c r="G55" s="146"/>
      <c r="H55" s="119"/>
      <c r="I55" s="181"/>
      <c r="J55" s="182"/>
      <c r="K55" s="146"/>
    </row>
    <row r="56" spans="1:11" x14ac:dyDescent="0.25">
      <c r="C56" s="658" t="s">
        <v>4931</v>
      </c>
      <c r="D56" s="116"/>
      <c r="E56" s="116"/>
      <c r="F56" s="691" t="s">
        <v>4948</v>
      </c>
      <c r="G56" s="691"/>
      <c r="H56" s="691"/>
      <c r="I56" s="691"/>
      <c r="J56" s="116"/>
      <c r="K56" s="116"/>
    </row>
    <row r="57" spans="1:11" ht="15" customHeight="1" x14ac:dyDescent="0.25">
      <c r="C57" s="659" t="s">
        <v>4947</v>
      </c>
      <c r="D57" s="117"/>
      <c r="E57" s="117"/>
      <c r="F57" s="692" t="s">
        <v>4949</v>
      </c>
      <c r="G57" s="692"/>
      <c r="H57" s="692"/>
      <c r="I57" s="692"/>
      <c r="J57" s="117"/>
      <c r="K57" s="117"/>
    </row>
    <row r="58" spans="1:11" x14ac:dyDescent="0.25">
      <c r="J58" s="17"/>
      <c r="K58" s="47"/>
    </row>
    <row r="59" spans="1:11" x14ac:dyDescent="0.25">
      <c r="J59" s="17"/>
      <c r="K59" s="47"/>
    </row>
  </sheetData>
  <mergeCells count="14">
    <mergeCell ref="F56:I56"/>
    <mergeCell ref="F57:I57"/>
    <mergeCell ref="B16:C16"/>
    <mergeCell ref="B26:C26"/>
    <mergeCell ref="B35:C35"/>
    <mergeCell ref="B46:C46"/>
    <mergeCell ref="B2:I2"/>
    <mergeCell ref="B3:I3"/>
    <mergeCell ref="B4:I4"/>
    <mergeCell ref="B5:I5"/>
    <mergeCell ref="B12:C14"/>
    <mergeCell ref="D12:H12"/>
    <mergeCell ref="I12:I13"/>
    <mergeCell ref="B6:I6"/>
  </mergeCells>
  <printOptions horizontalCentered="1"/>
  <pageMargins left="0.51181102362204722" right="0.31496062992125984" top="0.74803149606299213" bottom="0.74803149606299213" header="0.31496062992125984" footer="0.31496062992125984"/>
  <pageSetup scale="90" orientation="landscape" r:id="rId1"/>
  <headerFooter>
    <oddFooter>&amp;R&amp;P/&amp;N</oddFooter>
  </headerFooter>
  <ignoredErrors>
    <ignoredError sqref="F26:F33 F35:F44 F46:F50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workbookViewId="0">
      <selection activeCell="L24" sqref="L24"/>
    </sheetView>
  </sheetViews>
  <sheetFormatPr baseColWidth="10" defaultRowHeight="14.25" x14ac:dyDescent="0.2"/>
  <cols>
    <col min="1" max="1" width="3" style="90" customWidth="1"/>
    <col min="2" max="2" width="10.5703125" style="90" customWidth="1"/>
    <col min="3" max="3" width="27.140625" style="90" customWidth="1"/>
    <col min="4" max="7" width="11.42578125" style="90"/>
    <col min="8" max="8" width="13.42578125" style="90" customWidth="1"/>
    <col min="9" max="9" width="10" style="90" customWidth="1"/>
    <col min="10" max="10" width="3" style="90" customWidth="1"/>
    <col min="11" max="16384" width="11.42578125" style="90"/>
  </cols>
  <sheetData>
    <row r="1" spans="1:10" x14ac:dyDescent="0.2">
      <c r="A1" s="89"/>
      <c r="B1" s="786" t="s">
        <v>411</v>
      </c>
      <c r="C1" s="787"/>
      <c r="D1" s="787"/>
      <c r="E1" s="787"/>
      <c r="F1" s="787"/>
      <c r="G1" s="787"/>
      <c r="H1" s="787"/>
      <c r="I1" s="788"/>
      <c r="J1" s="89"/>
    </row>
    <row r="2" spans="1:10" x14ac:dyDescent="0.2">
      <c r="A2" s="89"/>
      <c r="B2" s="789" t="s">
        <v>178</v>
      </c>
      <c r="C2" s="790"/>
      <c r="D2" s="790"/>
      <c r="E2" s="790"/>
      <c r="F2" s="790"/>
      <c r="G2" s="790"/>
      <c r="H2" s="790"/>
      <c r="I2" s="791"/>
      <c r="J2" s="89"/>
    </row>
    <row r="3" spans="1:10" x14ac:dyDescent="0.2">
      <c r="A3" s="89"/>
      <c r="B3" s="789" t="s">
        <v>412</v>
      </c>
      <c r="C3" s="790"/>
      <c r="D3" s="790"/>
      <c r="E3" s="790"/>
      <c r="F3" s="790"/>
      <c r="G3" s="790"/>
      <c r="H3" s="790"/>
      <c r="I3" s="791"/>
      <c r="J3" s="89"/>
    </row>
    <row r="4" spans="1:10" x14ac:dyDescent="0.2">
      <c r="A4" s="89"/>
      <c r="B4" s="789" t="s">
        <v>0</v>
      </c>
      <c r="C4" s="790"/>
      <c r="D4" s="790"/>
      <c r="E4" s="790"/>
      <c r="F4" s="790"/>
      <c r="G4" s="790"/>
      <c r="H4" s="790"/>
      <c r="I4" s="791"/>
      <c r="J4" s="89"/>
    </row>
    <row r="5" spans="1:10" ht="8.1" customHeight="1" x14ac:dyDescent="0.2">
      <c r="A5" s="89"/>
      <c r="B5" s="460"/>
      <c r="C5" s="461"/>
      <c r="D5" s="461"/>
      <c r="E5" s="461"/>
      <c r="F5" s="461"/>
      <c r="G5" s="461"/>
      <c r="H5" s="461"/>
      <c r="I5" s="462"/>
      <c r="J5" s="89"/>
    </row>
    <row r="6" spans="1:10" x14ac:dyDescent="0.2">
      <c r="A6" s="89"/>
      <c r="B6" s="590" t="s">
        <v>423</v>
      </c>
      <c r="C6" s="592" t="str">
        <f>EA!B6</f>
        <v>UNIVERSIDAD TECNOLÓGICA DE CALVILLO</v>
      </c>
      <c r="D6" s="592"/>
      <c r="E6" s="592"/>
      <c r="F6" s="592"/>
      <c r="G6" s="592"/>
      <c r="H6" s="592"/>
      <c r="I6" s="593"/>
      <c r="J6" s="89"/>
    </row>
    <row r="7" spans="1:10" ht="8.1" customHeight="1" x14ac:dyDescent="0.2">
      <c r="A7" s="89"/>
      <c r="B7" s="460"/>
      <c r="C7" s="470"/>
      <c r="D7" s="470"/>
      <c r="E7" s="470"/>
      <c r="F7" s="470"/>
      <c r="G7" s="470"/>
      <c r="H7" s="470"/>
      <c r="I7" s="471"/>
      <c r="J7" s="89"/>
    </row>
    <row r="8" spans="1:10" ht="8.1" customHeight="1" x14ac:dyDescent="0.2">
      <c r="A8" s="89"/>
      <c r="B8" s="463"/>
      <c r="C8" s="464"/>
      <c r="D8" s="464"/>
      <c r="E8" s="464"/>
      <c r="F8" s="464"/>
      <c r="G8" s="464"/>
      <c r="H8" s="464"/>
      <c r="I8" s="465"/>
      <c r="J8" s="89"/>
    </row>
    <row r="9" spans="1:10" ht="8.1" customHeight="1" x14ac:dyDescent="0.2">
      <c r="A9" s="89"/>
      <c r="B9" s="89"/>
      <c r="C9" s="89"/>
      <c r="D9" s="89"/>
      <c r="E9" s="89"/>
      <c r="F9" s="89"/>
      <c r="G9" s="89"/>
      <c r="H9" s="89"/>
      <c r="I9" s="89"/>
      <c r="J9" s="89"/>
    </row>
    <row r="10" spans="1:10" x14ac:dyDescent="0.2">
      <c r="A10" s="89"/>
      <c r="B10" s="823" t="s">
        <v>326</v>
      </c>
      <c r="C10" s="823"/>
      <c r="D10" s="823" t="s">
        <v>327</v>
      </c>
      <c r="E10" s="823"/>
      <c r="F10" s="823" t="s">
        <v>328</v>
      </c>
      <c r="G10" s="823"/>
      <c r="H10" s="823" t="s">
        <v>329</v>
      </c>
      <c r="I10" s="823"/>
      <c r="J10" s="89"/>
    </row>
    <row r="11" spans="1:10" x14ac:dyDescent="0.2">
      <c r="A11" s="89"/>
      <c r="B11" s="823"/>
      <c r="C11" s="823"/>
      <c r="D11" s="823" t="s">
        <v>330</v>
      </c>
      <c r="E11" s="823"/>
      <c r="F11" s="823" t="s">
        <v>331</v>
      </c>
      <c r="G11" s="823"/>
      <c r="H11" s="823" t="s">
        <v>332</v>
      </c>
      <c r="I11" s="823"/>
      <c r="J11" s="89"/>
    </row>
    <row r="12" spans="1:10" x14ac:dyDescent="0.2">
      <c r="A12" s="89"/>
      <c r="B12" s="820" t="s">
        <v>333</v>
      </c>
      <c r="C12" s="821"/>
      <c r="D12" s="821"/>
      <c r="E12" s="821"/>
      <c r="F12" s="821"/>
      <c r="G12" s="821"/>
      <c r="H12" s="821"/>
      <c r="I12" s="822"/>
      <c r="J12" s="89"/>
    </row>
    <row r="13" spans="1:10" x14ac:dyDescent="0.2">
      <c r="A13" s="89"/>
      <c r="B13" s="816"/>
      <c r="C13" s="816"/>
      <c r="D13" s="816"/>
      <c r="E13" s="816"/>
      <c r="F13" s="816"/>
      <c r="G13" s="816"/>
      <c r="H13" s="818">
        <f>+D13-F13</f>
        <v>0</v>
      </c>
      <c r="I13" s="819"/>
      <c r="J13" s="89"/>
    </row>
    <row r="14" spans="1:10" x14ac:dyDescent="0.2">
      <c r="A14" s="89"/>
      <c r="B14" s="816"/>
      <c r="C14" s="816"/>
      <c r="D14" s="817"/>
      <c r="E14" s="817"/>
      <c r="F14" s="817"/>
      <c r="G14" s="817"/>
      <c r="H14" s="818">
        <f t="shared" ref="H14:H22" si="0">+D14-F14</f>
        <v>0</v>
      </c>
      <c r="I14" s="819"/>
      <c r="J14" s="89"/>
    </row>
    <row r="15" spans="1:10" x14ac:dyDescent="0.2">
      <c r="A15" s="89"/>
      <c r="B15" s="816"/>
      <c r="C15" s="816"/>
      <c r="D15" s="817"/>
      <c r="E15" s="817"/>
      <c r="F15" s="817"/>
      <c r="G15" s="817"/>
      <c r="H15" s="818">
        <f t="shared" si="0"/>
        <v>0</v>
      </c>
      <c r="I15" s="819"/>
      <c r="J15" s="89"/>
    </row>
    <row r="16" spans="1:10" x14ac:dyDescent="0.2">
      <c r="A16" s="89"/>
      <c r="B16" s="816"/>
      <c r="C16" s="816"/>
      <c r="D16" s="817"/>
      <c r="E16" s="817"/>
      <c r="F16" s="817"/>
      <c r="G16" s="817"/>
      <c r="H16" s="818">
        <f t="shared" si="0"/>
        <v>0</v>
      </c>
      <c r="I16" s="819"/>
      <c r="J16" s="89"/>
    </row>
    <row r="17" spans="1:10" x14ac:dyDescent="0.2">
      <c r="A17" s="89"/>
      <c r="B17" s="816"/>
      <c r="C17" s="816"/>
      <c r="D17" s="817"/>
      <c r="E17" s="817"/>
      <c r="F17" s="817"/>
      <c r="G17" s="817"/>
      <c r="H17" s="818">
        <f t="shared" si="0"/>
        <v>0</v>
      </c>
      <c r="I17" s="819"/>
      <c r="J17" s="89"/>
    </row>
    <row r="18" spans="1:10" x14ac:dyDescent="0.2">
      <c r="A18" s="89"/>
      <c r="B18" s="816"/>
      <c r="C18" s="816"/>
      <c r="D18" s="817"/>
      <c r="E18" s="817"/>
      <c r="F18" s="817"/>
      <c r="G18" s="817"/>
      <c r="H18" s="818">
        <f t="shared" si="0"/>
        <v>0</v>
      </c>
      <c r="I18" s="819"/>
      <c r="J18" s="89"/>
    </row>
    <row r="19" spans="1:10" x14ac:dyDescent="0.2">
      <c r="A19" s="89"/>
      <c r="B19" s="816"/>
      <c r="C19" s="816"/>
      <c r="D19" s="817"/>
      <c r="E19" s="817"/>
      <c r="F19" s="817"/>
      <c r="G19" s="817"/>
      <c r="H19" s="818">
        <f t="shared" si="0"/>
        <v>0</v>
      </c>
      <c r="I19" s="819"/>
      <c r="J19" s="89"/>
    </row>
    <row r="20" spans="1:10" x14ac:dyDescent="0.2">
      <c r="A20" s="89"/>
      <c r="B20" s="816"/>
      <c r="C20" s="816"/>
      <c r="D20" s="817"/>
      <c r="E20" s="817"/>
      <c r="F20" s="817"/>
      <c r="G20" s="817"/>
      <c r="H20" s="818">
        <f t="shared" si="0"/>
        <v>0</v>
      </c>
      <c r="I20" s="819"/>
      <c r="J20" s="89"/>
    </row>
    <row r="21" spans="1:10" x14ac:dyDescent="0.2">
      <c r="A21" s="89"/>
      <c r="B21" s="816"/>
      <c r="C21" s="816"/>
      <c r="D21" s="817"/>
      <c r="E21" s="817"/>
      <c r="F21" s="817"/>
      <c r="G21" s="817"/>
      <c r="H21" s="818">
        <f t="shared" si="0"/>
        <v>0</v>
      </c>
      <c r="I21" s="819"/>
      <c r="J21" s="89"/>
    </row>
    <row r="22" spans="1:10" x14ac:dyDescent="0.2">
      <c r="A22" s="89"/>
      <c r="B22" s="810" t="s">
        <v>334</v>
      </c>
      <c r="C22" s="810"/>
      <c r="D22" s="811">
        <f>SUM(D13:E21)</f>
        <v>0</v>
      </c>
      <c r="E22" s="811"/>
      <c r="F22" s="811">
        <f>SUM(F13:G21)</f>
        <v>0</v>
      </c>
      <c r="G22" s="811"/>
      <c r="H22" s="814">
        <f t="shared" si="0"/>
        <v>0</v>
      </c>
      <c r="I22" s="815"/>
      <c r="J22" s="89"/>
    </row>
    <row r="23" spans="1:10" x14ac:dyDescent="0.2">
      <c r="A23" s="89"/>
      <c r="B23" s="810"/>
      <c r="C23" s="810"/>
      <c r="D23" s="810"/>
      <c r="E23" s="810"/>
      <c r="F23" s="810"/>
      <c r="G23" s="810"/>
      <c r="H23" s="810"/>
      <c r="I23" s="810"/>
      <c r="J23" s="89"/>
    </row>
    <row r="24" spans="1:10" x14ac:dyDescent="0.2">
      <c r="A24" s="89"/>
      <c r="B24" s="820" t="s">
        <v>335</v>
      </c>
      <c r="C24" s="821"/>
      <c r="D24" s="821"/>
      <c r="E24" s="821"/>
      <c r="F24" s="821"/>
      <c r="G24" s="821"/>
      <c r="H24" s="821"/>
      <c r="I24" s="822"/>
      <c r="J24" s="89"/>
    </row>
    <row r="25" spans="1:10" x14ac:dyDescent="0.2">
      <c r="A25" s="89"/>
      <c r="B25" s="816"/>
      <c r="C25" s="816"/>
      <c r="D25" s="816"/>
      <c r="E25" s="816"/>
      <c r="F25" s="816"/>
      <c r="G25" s="816"/>
      <c r="H25" s="816"/>
      <c r="I25" s="816"/>
      <c r="J25" s="89"/>
    </row>
    <row r="26" spans="1:10" x14ac:dyDescent="0.2">
      <c r="A26" s="89"/>
      <c r="B26" s="816"/>
      <c r="C26" s="816"/>
      <c r="D26" s="817"/>
      <c r="E26" s="817"/>
      <c r="F26" s="817"/>
      <c r="G26" s="817"/>
      <c r="H26" s="818">
        <f>+D26-F26</f>
        <v>0</v>
      </c>
      <c r="I26" s="819"/>
      <c r="J26" s="89"/>
    </row>
    <row r="27" spans="1:10" x14ac:dyDescent="0.2">
      <c r="A27" s="89"/>
      <c r="B27" s="816"/>
      <c r="C27" s="816"/>
      <c r="D27" s="817"/>
      <c r="E27" s="817"/>
      <c r="F27" s="817"/>
      <c r="G27" s="817"/>
      <c r="H27" s="818">
        <f>+D27-F27</f>
        <v>0</v>
      </c>
      <c r="I27" s="819"/>
      <c r="J27" s="89"/>
    </row>
    <row r="28" spans="1:10" x14ac:dyDescent="0.2">
      <c r="A28" s="89"/>
      <c r="B28" s="816"/>
      <c r="C28" s="816"/>
      <c r="D28" s="817"/>
      <c r="E28" s="817"/>
      <c r="F28" s="817"/>
      <c r="G28" s="817"/>
      <c r="H28" s="818">
        <f t="shared" ref="H28:H33" si="1">+D28-F28</f>
        <v>0</v>
      </c>
      <c r="I28" s="819"/>
      <c r="J28" s="89"/>
    </row>
    <row r="29" spans="1:10" x14ac:dyDescent="0.2">
      <c r="A29" s="89"/>
      <c r="B29" s="816"/>
      <c r="C29" s="816"/>
      <c r="D29" s="817"/>
      <c r="E29" s="817"/>
      <c r="F29" s="817"/>
      <c r="G29" s="817"/>
      <c r="H29" s="818">
        <f t="shared" si="1"/>
        <v>0</v>
      </c>
      <c r="I29" s="819"/>
      <c r="J29" s="89"/>
    </row>
    <row r="30" spans="1:10" x14ac:dyDescent="0.2">
      <c r="A30" s="89"/>
      <c r="B30" s="816"/>
      <c r="C30" s="816"/>
      <c r="D30" s="817"/>
      <c r="E30" s="817"/>
      <c r="F30" s="817"/>
      <c r="G30" s="817"/>
      <c r="H30" s="818">
        <f t="shared" si="1"/>
        <v>0</v>
      </c>
      <c r="I30" s="819"/>
      <c r="J30" s="89"/>
    </row>
    <row r="31" spans="1:10" x14ac:dyDescent="0.2">
      <c r="A31" s="89"/>
      <c r="B31" s="816"/>
      <c r="C31" s="816"/>
      <c r="D31" s="817"/>
      <c r="E31" s="817"/>
      <c r="F31" s="817"/>
      <c r="G31" s="817"/>
      <c r="H31" s="818">
        <f t="shared" si="1"/>
        <v>0</v>
      </c>
      <c r="I31" s="819"/>
      <c r="J31" s="89"/>
    </row>
    <row r="32" spans="1:10" x14ac:dyDescent="0.2">
      <c r="A32" s="89"/>
      <c r="B32" s="816"/>
      <c r="C32" s="816"/>
      <c r="D32" s="817"/>
      <c r="E32" s="817"/>
      <c r="F32" s="817"/>
      <c r="G32" s="817"/>
      <c r="H32" s="818">
        <f t="shared" si="1"/>
        <v>0</v>
      </c>
      <c r="I32" s="819"/>
      <c r="J32" s="89"/>
    </row>
    <row r="33" spans="1:10" x14ac:dyDescent="0.2">
      <c r="A33" s="89"/>
      <c r="B33" s="816"/>
      <c r="C33" s="816"/>
      <c r="D33" s="817"/>
      <c r="E33" s="817"/>
      <c r="F33" s="817"/>
      <c r="G33" s="817"/>
      <c r="H33" s="818">
        <f t="shared" si="1"/>
        <v>0</v>
      </c>
      <c r="I33" s="819"/>
      <c r="J33" s="89"/>
    </row>
    <row r="34" spans="1:10" x14ac:dyDescent="0.2">
      <c r="A34" s="89"/>
      <c r="B34" s="810" t="s">
        <v>336</v>
      </c>
      <c r="C34" s="810"/>
      <c r="D34" s="811">
        <f>SUM(D25:E33)</f>
        <v>0</v>
      </c>
      <c r="E34" s="811"/>
      <c r="F34" s="811">
        <f>SUM(F25:G33)</f>
        <v>0</v>
      </c>
      <c r="G34" s="811"/>
      <c r="H34" s="811">
        <f>+D34-F34</f>
        <v>0</v>
      </c>
      <c r="I34" s="811"/>
      <c r="J34" s="89"/>
    </row>
    <row r="35" spans="1:10" x14ac:dyDescent="0.2">
      <c r="A35" s="89"/>
      <c r="B35" s="810"/>
      <c r="C35" s="810"/>
      <c r="D35" s="811"/>
      <c r="E35" s="811"/>
      <c r="F35" s="811"/>
      <c r="G35" s="811"/>
      <c r="H35" s="811"/>
      <c r="I35" s="811"/>
      <c r="J35" s="89"/>
    </row>
    <row r="36" spans="1:10" x14ac:dyDescent="0.2">
      <c r="A36" s="89"/>
      <c r="B36" s="812" t="s">
        <v>136</v>
      </c>
      <c r="C36" s="813"/>
      <c r="D36" s="814">
        <f>+D22+D34</f>
        <v>0</v>
      </c>
      <c r="E36" s="815"/>
      <c r="F36" s="814">
        <f>+F22+F34</f>
        <v>0</v>
      </c>
      <c r="G36" s="815"/>
      <c r="H36" s="814">
        <f>+H22+H34</f>
        <v>0</v>
      </c>
      <c r="I36" s="815"/>
      <c r="J36" s="89"/>
    </row>
    <row r="37" spans="1:10" x14ac:dyDescent="0.2">
      <c r="A37" s="89"/>
      <c r="B37" s="89"/>
      <c r="C37" s="89"/>
      <c r="D37" s="89"/>
      <c r="E37" s="89"/>
      <c r="F37" s="89"/>
      <c r="G37" s="89"/>
      <c r="H37" s="89"/>
      <c r="I37" s="89"/>
      <c r="J37" s="89"/>
    </row>
    <row r="60" spans="2:9" ht="15.75" x14ac:dyDescent="0.25">
      <c r="C60" s="17"/>
      <c r="D60" s="82" t="str">
        <f>IF(D58=CAdmon!D32," ","ERROR")</f>
        <v xml:space="preserve"> </v>
      </c>
      <c r="E60" s="82" t="str">
        <f>IF(E58=CAdmon!E32," ","ERROR")</f>
        <v xml:space="preserve"> </v>
      </c>
      <c r="F60" s="82" t="str">
        <f>IF(F58=CAdmon!F32," ","ERROR")</f>
        <v xml:space="preserve"> </v>
      </c>
      <c r="G60" s="82" t="str">
        <f>IF(G58=CAdmon!G32," ","ERROR")</f>
        <v xml:space="preserve"> </v>
      </c>
      <c r="H60" s="82" t="str">
        <f>IF(H58=CAdmon!H32," ","ERROR")</f>
        <v xml:space="preserve"> </v>
      </c>
      <c r="I60" s="82" t="str">
        <f>IF(I58=CAdmon!I32," ","ERROR")</f>
        <v xml:space="preserve"> </v>
      </c>
    </row>
    <row r="61" spans="2:9" x14ac:dyDescent="0.2">
      <c r="C61" s="129"/>
      <c r="D61" s="179"/>
      <c r="E61" s="180"/>
      <c r="F61" s="146"/>
      <c r="G61" s="146"/>
      <c r="H61" s="119"/>
      <c r="I61" s="181"/>
    </row>
    <row r="62" spans="2:9" x14ac:dyDescent="0.2">
      <c r="B62" s="662"/>
      <c r="C62" s="658" t="s">
        <v>4931</v>
      </c>
      <c r="D62" s="661"/>
      <c r="E62" s="116"/>
      <c r="F62" s="691" t="s">
        <v>4948</v>
      </c>
      <c r="G62" s="691"/>
      <c r="H62" s="691"/>
      <c r="I62" s="691"/>
    </row>
    <row r="63" spans="2:9" ht="24" x14ac:dyDescent="0.2">
      <c r="C63" s="659" t="s">
        <v>4947</v>
      </c>
      <c r="D63" s="117"/>
      <c r="E63" s="117"/>
      <c r="F63" s="692" t="s">
        <v>4949</v>
      </c>
      <c r="G63" s="692"/>
      <c r="H63" s="692"/>
      <c r="I63" s="692"/>
    </row>
    <row r="64" spans="2:9" x14ac:dyDescent="0.2">
      <c r="C64" s="17"/>
      <c r="D64" s="17"/>
      <c r="E64" s="17"/>
      <c r="F64" s="17"/>
      <c r="G64" s="17"/>
      <c r="H64" s="17"/>
      <c r="I64" s="17"/>
    </row>
  </sheetData>
  <sheetProtection insertRows="0" deleteRows="0"/>
  <mergeCells count="108">
    <mergeCell ref="F62:I62"/>
    <mergeCell ref="F63:I63"/>
    <mergeCell ref="B1:I1"/>
    <mergeCell ref="B2:I2"/>
    <mergeCell ref="B3:I3"/>
    <mergeCell ref="B10:C10"/>
    <mergeCell ref="D10:E10"/>
    <mergeCell ref="F10:G10"/>
    <mergeCell ref="H10:I10"/>
    <mergeCell ref="B14:C14"/>
    <mergeCell ref="D14:E14"/>
    <mergeCell ref="F14:G14"/>
    <mergeCell ref="H14:I14"/>
    <mergeCell ref="B4:I4"/>
    <mergeCell ref="B15:C15"/>
    <mergeCell ref="D15:E15"/>
    <mergeCell ref="F15:G15"/>
    <mergeCell ref="H15:I15"/>
    <mergeCell ref="B11:C11"/>
    <mergeCell ref="D11:E11"/>
    <mergeCell ref="F11:G11"/>
    <mergeCell ref="H11:I11"/>
    <mergeCell ref="B12:I12"/>
    <mergeCell ref="B13:C13"/>
    <mergeCell ref="D13:E13"/>
    <mergeCell ref="F13:G13"/>
    <mergeCell ref="H13:I13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22:C22"/>
    <mergeCell ref="D22:E22"/>
    <mergeCell ref="F22:G22"/>
    <mergeCell ref="H22:I22"/>
    <mergeCell ref="B23:C23"/>
    <mergeCell ref="D23:E23"/>
    <mergeCell ref="F23:G23"/>
    <mergeCell ref="H23:I23"/>
    <mergeCell ref="B20:C20"/>
    <mergeCell ref="D20:E20"/>
    <mergeCell ref="F20:G20"/>
    <mergeCell ref="H20:I20"/>
    <mergeCell ref="B21:C21"/>
    <mergeCell ref="D21:E21"/>
    <mergeCell ref="F21:G21"/>
    <mergeCell ref="H21:I21"/>
    <mergeCell ref="B27:C27"/>
    <mergeCell ref="D27:E27"/>
    <mergeCell ref="F27:G27"/>
    <mergeCell ref="H27:I27"/>
    <mergeCell ref="B28:C28"/>
    <mergeCell ref="D28:E28"/>
    <mergeCell ref="F28:G28"/>
    <mergeCell ref="H28:I28"/>
    <mergeCell ref="B24:I24"/>
    <mergeCell ref="B25:C25"/>
    <mergeCell ref="D25:E25"/>
    <mergeCell ref="F25:G25"/>
    <mergeCell ref="H25:I25"/>
    <mergeCell ref="B26:C26"/>
    <mergeCell ref="D26:E26"/>
    <mergeCell ref="F26:G26"/>
    <mergeCell ref="H26:I26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</mergeCells>
  <printOptions horizontalCentered="1"/>
  <pageMargins left="0.51181102362204722" right="0.31496062992125984" top="0.74803149606299213" bottom="0.74803149606299213" header="0.31496062992125984" footer="0.31496062992125984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showGridLines="0" workbookViewId="0">
      <selection activeCell="E63" sqref="E63"/>
    </sheetView>
  </sheetViews>
  <sheetFormatPr baseColWidth="10" defaultRowHeight="11.25" x14ac:dyDescent="0.2"/>
  <cols>
    <col min="1" max="1" width="12.7109375" style="17" customWidth="1"/>
    <col min="2" max="2" width="43.7109375" style="17" customWidth="1"/>
    <col min="3" max="3" width="28.85546875" style="17" customWidth="1"/>
    <col min="4" max="4" width="24.42578125" style="17" customWidth="1"/>
    <col min="5" max="16384" width="11.42578125" style="17"/>
  </cols>
  <sheetData>
    <row r="1" spans="1:4" x14ac:dyDescent="0.2">
      <c r="A1" s="786" t="s">
        <v>411</v>
      </c>
      <c r="B1" s="787"/>
      <c r="C1" s="787"/>
      <c r="D1" s="788"/>
    </row>
    <row r="2" spans="1:4" x14ac:dyDescent="0.2">
      <c r="A2" s="789" t="s">
        <v>337</v>
      </c>
      <c r="B2" s="790"/>
      <c r="C2" s="790"/>
      <c r="D2" s="791"/>
    </row>
    <row r="3" spans="1:4" x14ac:dyDescent="0.2">
      <c r="A3" s="789" t="s">
        <v>412</v>
      </c>
      <c r="B3" s="790"/>
      <c r="C3" s="790"/>
      <c r="D3" s="791"/>
    </row>
    <row r="4" spans="1:4" x14ac:dyDescent="0.2">
      <c r="A4" s="789" t="s">
        <v>0</v>
      </c>
      <c r="B4" s="790"/>
      <c r="C4" s="790"/>
      <c r="D4" s="791"/>
    </row>
    <row r="5" spans="1:4" ht="8.1" customHeight="1" x14ac:dyDescent="0.2">
      <c r="A5" s="460"/>
      <c r="B5" s="473"/>
      <c r="C5" s="461"/>
      <c r="D5" s="462"/>
    </row>
    <row r="6" spans="1:4" x14ac:dyDescent="0.2">
      <c r="A6" s="594" t="s">
        <v>423</v>
      </c>
      <c r="B6" s="592" t="str">
        <f>EA!B6</f>
        <v>UNIVERSIDAD TECNOLÓGICA DE CALVILLO</v>
      </c>
      <c r="C6" s="592"/>
      <c r="D6" s="593"/>
    </row>
    <row r="7" spans="1:4" x14ac:dyDescent="0.2">
      <c r="A7" s="460"/>
      <c r="B7" s="470"/>
      <c r="C7" s="470"/>
      <c r="D7" s="471"/>
    </row>
    <row r="8" spans="1:4" ht="8.1" customHeight="1" x14ac:dyDescent="0.2">
      <c r="A8" s="463"/>
      <c r="B8" s="464"/>
      <c r="C8" s="464"/>
      <c r="D8" s="465"/>
    </row>
    <row r="9" spans="1:4" x14ac:dyDescent="0.2">
      <c r="A9" s="16"/>
      <c r="B9" s="16"/>
      <c r="C9" s="16"/>
    </row>
    <row r="10" spans="1:4" x14ac:dyDescent="0.2">
      <c r="A10" s="528" t="s">
        <v>326</v>
      </c>
      <c r="B10" s="528"/>
      <c r="C10" s="382" t="s">
        <v>209</v>
      </c>
      <c r="D10" s="382" t="s">
        <v>236</v>
      </c>
    </row>
    <row r="11" spans="1:4" x14ac:dyDescent="0.2">
      <c r="A11" s="826" t="s">
        <v>333</v>
      </c>
      <c r="B11" s="824"/>
      <c r="C11" s="824"/>
      <c r="D11" s="825"/>
    </row>
    <row r="12" spans="1:4" x14ac:dyDescent="0.2">
      <c r="A12" s="531"/>
      <c r="B12" s="530"/>
      <c r="C12" s="622"/>
      <c r="D12" s="623"/>
    </row>
    <row r="13" spans="1:4" x14ac:dyDescent="0.2">
      <c r="A13" s="529"/>
      <c r="B13" s="530"/>
      <c r="C13" s="624"/>
      <c r="D13" s="625"/>
    </row>
    <row r="14" spans="1:4" x14ac:dyDescent="0.2">
      <c r="A14" s="529"/>
      <c r="B14" s="530"/>
      <c r="C14" s="624"/>
      <c r="D14" s="625"/>
    </row>
    <row r="15" spans="1:4" x14ac:dyDescent="0.2">
      <c r="A15" s="529"/>
      <c r="B15" s="530"/>
      <c r="C15" s="624"/>
      <c r="D15" s="625"/>
    </row>
    <row r="16" spans="1:4" x14ac:dyDescent="0.2">
      <c r="A16" s="529"/>
      <c r="B16" s="530"/>
      <c r="C16" s="624"/>
      <c r="D16" s="625"/>
    </row>
    <row r="17" spans="1:4" x14ac:dyDescent="0.2">
      <c r="A17" s="529"/>
      <c r="B17" s="530"/>
      <c r="C17" s="624"/>
      <c r="D17" s="625"/>
    </row>
    <row r="18" spans="1:4" x14ac:dyDescent="0.2">
      <c r="A18" s="529"/>
      <c r="B18" s="530"/>
      <c r="C18" s="624"/>
      <c r="D18" s="625"/>
    </row>
    <row r="19" spans="1:4" x14ac:dyDescent="0.2">
      <c r="A19" s="529"/>
      <c r="B19" s="530"/>
      <c r="C19" s="624"/>
      <c r="D19" s="625"/>
    </row>
    <row r="20" spans="1:4" x14ac:dyDescent="0.2">
      <c r="A20" s="529"/>
      <c r="B20" s="530"/>
      <c r="C20" s="624"/>
      <c r="D20" s="625"/>
    </row>
    <row r="21" spans="1:4" x14ac:dyDescent="0.2">
      <c r="A21" s="529"/>
      <c r="B21" s="532"/>
      <c r="C21" s="624"/>
      <c r="D21" s="625"/>
    </row>
    <row r="22" spans="1:4" x14ac:dyDescent="0.2">
      <c r="A22" s="633" t="s">
        <v>338</v>
      </c>
      <c r="B22" s="633"/>
      <c r="C22" s="634">
        <f>SUM(C12:C21)</f>
        <v>0</v>
      </c>
      <c r="D22" s="632">
        <f>SUM(D12:D21)</f>
        <v>0</v>
      </c>
    </row>
    <row r="23" spans="1:4" x14ac:dyDescent="0.2">
      <c r="A23" s="534"/>
      <c r="B23" s="533"/>
      <c r="C23" s="533"/>
      <c r="D23" s="93"/>
    </row>
    <row r="24" spans="1:4" x14ac:dyDescent="0.2">
      <c r="A24" s="820" t="s">
        <v>335</v>
      </c>
      <c r="B24" s="821"/>
      <c r="C24" s="824"/>
      <c r="D24" s="825"/>
    </row>
    <row r="25" spans="1:4" x14ac:dyDescent="0.2">
      <c r="A25" s="529"/>
      <c r="B25" s="530"/>
      <c r="C25" s="530"/>
      <c r="D25" s="441"/>
    </row>
    <row r="26" spans="1:4" x14ac:dyDescent="0.2">
      <c r="A26" s="529"/>
      <c r="B26" s="530"/>
      <c r="C26" s="624"/>
      <c r="D26" s="625"/>
    </row>
    <row r="27" spans="1:4" x14ac:dyDescent="0.2">
      <c r="A27" s="529"/>
      <c r="B27" s="530"/>
      <c r="C27" s="624"/>
      <c r="D27" s="625"/>
    </row>
    <row r="28" spans="1:4" x14ac:dyDescent="0.2">
      <c r="A28" s="529"/>
      <c r="B28" s="530"/>
      <c r="C28" s="624"/>
      <c r="D28" s="625"/>
    </row>
    <row r="29" spans="1:4" x14ac:dyDescent="0.2">
      <c r="A29" s="529"/>
      <c r="B29" s="530"/>
      <c r="C29" s="624"/>
      <c r="D29" s="625"/>
    </row>
    <row r="30" spans="1:4" x14ac:dyDescent="0.2">
      <c r="A30" s="529"/>
      <c r="B30" s="530"/>
      <c r="C30" s="624"/>
      <c r="D30" s="625"/>
    </row>
    <row r="31" spans="1:4" x14ac:dyDescent="0.2">
      <c r="A31" s="529"/>
      <c r="B31" s="530"/>
      <c r="C31" s="624"/>
      <c r="D31" s="625"/>
    </row>
    <row r="32" spans="1:4" x14ac:dyDescent="0.2">
      <c r="A32" s="529"/>
      <c r="B32" s="530"/>
      <c r="C32" s="624"/>
      <c r="D32" s="625"/>
    </row>
    <row r="33" spans="1:4" x14ac:dyDescent="0.2">
      <c r="A33" s="529"/>
      <c r="B33" s="530"/>
      <c r="C33" s="624"/>
      <c r="D33" s="625"/>
    </row>
    <row r="34" spans="1:4" x14ac:dyDescent="0.2">
      <c r="A34" s="529"/>
      <c r="B34" s="530"/>
      <c r="C34" s="624"/>
      <c r="D34" s="625"/>
    </row>
    <row r="35" spans="1:4" x14ac:dyDescent="0.2">
      <c r="A35" s="529"/>
      <c r="B35" s="530"/>
      <c r="C35" s="624"/>
      <c r="D35" s="625"/>
    </row>
    <row r="36" spans="1:4" x14ac:dyDescent="0.2">
      <c r="A36" s="529"/>
      <c r="B36" s="530"/>
      <c r="C36" s="624"/>
      <c r="D36" s="625"/>
    </row>
    <row r="37" spans="1:4" x14ac:dyDescent="0.2">
      <c r="A37" s="631" t="s">
        <v>339</v>
      </c>
      <c r="B37" s="631"/>
      <c r="C37" s="632">
        <f>SUM(C25:C36)</f>
        <v>0</v>
      </c>
      <c r="D37" s="632">
        <f>SUM(D25:D36)</f>
        <v>0</v>
      </c>
    </row>
    <row r="38" spans="1:4" x14ac:dyDescent="0.2">
      <c r="A38" s="529"/>
      <c r="B38" s="530"/>
      <c r="C38" s="626"/>
      <c r="D38" s="627"/>
    </row>
    <row r="39" spans="1:4" x14ac:dyDescent="0.2">
      <c r="A39" s="535" t="s">
        <v>136</v>
      </c>
      <c r="B39" s="628"/>
      <c r="C39" s="629">
        <f>+C22+C37</f>
        <v>0</v>
      </c>
      <c r="D39" s="630">
        <f>+D22+D37</f>
        <v>0</v>
      </c>
    </row>
    <row r="57" spans="1:7" ht="15.75" x14ac:dyDescent="0.25">
      <c r="B57" s="82" t="str">
        <f>IF(B55=CAdmon!B29," ","ERROR")</f>
        <v xml:space="preserve"> </v>
      </c>
      <c r="C57" s="82" t="str">
        <f>IF(C55=CAdmon!C29," ","ERROR")</f>
        <v xml:space="preserve"> </v>
      </c>
      <c r="D57" s="82" t="str">
        <f>IF(D55=CAdmon!D29," ","ERROR")</f>
        <v xml:space="preserve"> </v>
      </c>
      <c r="E57" s="82" t="str">
        <f>IF(E55=CAdmon!E29," ","ERROR")</f>
        <v xml:space="preserve"> </v>
      </c>
      <c r="F57" s="82" t="str">
        <f>IF(F55=CAdmon!F29," ","ERROR")</f>
        <v xml:space="preserve"> </v>
      </c>
      <c r="G57" s="82" t="str">
        <f>IF(G55=CAdmon!G29," ","ERROR")</f>
        <v xml:space="preserve"> </v>
      </c>
    </row>
    <row r="58" spans="1:7" ht="12" x14ac:dyDescent="0.2">
      <c r="A58" s="129"/>
      <c r="B58" s="179"/>
      <c r="C58" s="180"/>
      <c r="D58" s="146"/>
      <c r="E58" s="146"/>
      <c r="F58" s="119"/>
      <c r="G58" s="181"/>
    </row>
    <row r="59" spans="1:7" ht="12" x14ac:dyDescent="0.2">
      <c r="B59" s="658" t="s">
        <v>4931</v>
      </c>
      <c r="D59" s="691" t="s">
        <v>4948</v>
      </c>
      <c r="E59" s="691"/>
      <c r="F59" s="116"/>
      <c r="G59" s="116"/>
    </row>
    <row r="60" spans="1:7" ht="24" customHeight="1" x14ac:dyDescent="0.2">
      <c r="B60" s="659" t="s">
        <v>4947</v>
      </c>
      <c r="D60" s="692" t="s">
        <v>4949</v>
      </c>
      <c r="E60" s="692"/>
      <c r="F60" s="117"/>
      <c r="G60" s="117"/>
    </row>
  </sheetData>
  <sheetProtection insertRows="0" deleteRows="0"/>
  <mergeCells count="8">
    <mergeCell ref="D59:E59"/>
    <mergeCell ref="D60:E60"/>
    <mergeCell ref="A24:D24"/>
    <mergeCell ref="A1:D1"/>
    <mergeCell ref="A2:D2"/>
    <mergeCell ref="A3:D3"/>
    <mergeCell ref="A11:D11"/>
    <mergeCell ref="A4:D4"/>
  </mergeCells>
  <printOptions horizontalCentered="1"/>
  <pageMargins left="0.51181102362204722" right="0.31496062992125984" top="0.74803149606299213" bottom="0.74803149606299213" header="0.31496062992125984" footer="0.31496062992125984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workbookViewId="0">
      <selection activeCell="D65" sqref="D65"/>
    </sheetView>
  </sheetViews>
  <sheetFormatPr baseColWidth="10" defaultRowHeight="15" x14ac:dyDescent="0.25"/>
  <cols>
    <col min="1" max="1" width="12" customWidth="1"/>
    <col min="2" max="2" width="51.28515625" customWidth="1"/>
    <col min="3" max="3" width="14.42578125" customWidth="1"/>
    <col min="4" max="4" width="13.7109375" customWidth="1"/>
    <col min="5" max="5" width="13.5703125" customWidth="1"/>
    <col min="6" max="6" width="4.28515625" style="47" customWidth="1"/>
  </cols>
  <sheetData>
    <row r="1" spans="1:5" x14ac:dyDescent="0.25">
      <c r="A1" s="786" t="s">
        <v>411</v>
      </c>
      <c r="B1" s="787"/>
      <c r="C1" s="787"/>
      <c r="D1" s="787"/>
      <c r="E1" s="788"/>
    </row>
    <row r="2" spans="1:5" x14ac:dyDescent="0.25">
      <c r="A2" s="789" t="s">
        <v>371</v>
      </c>
      <c r="B2" s="790"/>
      <c r="C2" s="790"/>
      <c r="D2" s="790"/>
      <c r="E2" s="791"/>
    </row>
    <row r="3" spans="1:5" x14ac:dyDescent="0.25">
      <c r="A3" s="789" t="s">
        <v>412</v>
      </c>
      <c r="B3" s="790"/>
      <c r="C3" s="790"/>
      <c r="D3" s="790"/>
      <c r="E3" s="791"/>
    </row>
    <row r="4" spans="1:5" x14ac:dyDescent="0.25">
      <c r="A4" s="789" t="s">
        <v>0</v>
      </c>
      <c r="B4" s="790"/>
      <c r="C4" s="790"/>
      <c r="D4" s="790"/>
      <c r="E4" s="791"/>
    </row>
    <row r="5" spans="1:5" ht="8.1" customHeight="1" x14ac:dyDescent="0.25">
      <c r="A5" s="460"/>
      <c r="B5" s="461"/>
      <c r="C5" s="461"/>
      <c r="D5" s="461"/>
      <c r="E5" s="462"/>
    </row>
    <row r="6" spans="1:5" x14ac:dyDescent="0.25">
      <c r="A6" s="590" t="s">
        <v>423</v>
      </c>
      <c r="B6" s="592" t="str">
        <f>EA!B6</f>
        <v>UNIVERSIDAD TECNOLÓGICA DE CALVILLO</v>
      </c>
      <c r="C6" s="592"/>
      <c r="D6" s="592"/>
      <c r="E6" s="593"/>
    </row>
    <row r="7" spans="1:5" ht="8.1" customHeight="1" x14ac:dyDescent="0.25">
      <c r="A7" s="460"/>
      <c r="B7" s="504"/>
      <c r="C7" s="504"/>
      <c r="D7" s="504"/>
      <c r="E7" s="505"/>
    </row>
    <row r="8" spans="1:5" ht="8.1" customHeight="1" x14ac:dyDescent="0.25">
      <c r="A8" s="463"/>
      <c r="B8" s="464"/>
      <c r="C8" s="464"/>
      <c r="D8" s="464"/>
      <c r="E8" s="465"/>
    </row>
    <row r="9" spans="1:5" ht="6" customHeight="1" x14ac:dyDescent="0.25">
      <c r="A9" s="16"/>
      <c r="B9" s="16"/>
      <c r="C9" s="16"/>
      <c r="D9" s="16"/>
      <c r="E9" s="16"/>
    </row>
    <row r="10" spans="1:5" x14ac:dyDescent="0.25">
      <c r="A10" s="796" t="s">
        <v>75</v>
      </c>
      <c r="B10" s="796"/>
      <c r="C10" s="381" t="s">
        <v>206</v>
      </c>
      <c r="D10" s="381" t="s">
        <v>209</v>
      </c>
      <c r="E10" s="381" t="s">
        <v>372</v>
      </c>
    </row>
    <row r="11" spans="1:5" ht="5.25" customHeight="1" thickBot="1" x14ac:dyDescent="0.3">
      <c r="A11" s="54"/>
      <c r="B11" s="55"/>
      <c r="C11" s="56"/>
      <c r="D11" s="56"/>
      <c r="E11" s="56"/>
    </row>
    <row r="12" spans="1:5" ht="15.75" thickBot="1" x14ac:dyDescent="0.3">
      <c r="A12" s="829" t="s">
        <v>373</v>
      </c>
      <c r="B12" s="830"/>
      <c r="C12" s="430">
        <f>+C13+C14</f>
        <v>17316928</v>
      </c>
      <c r="D12" s="430">
        <f t="shared" ref="D12:E12" si="0">+D13+D14</f>
        <v>24768976</v>
      </c>
      <c r="E12" s="430">
        <f t="shared" si="0"/>
        <v>24768976</v>
      </c>
    </row>
    <row r="13" spans="1:5" x14ac:dyDescent="0.25">
      <c r="A13" s="831" t="s">
        <v>391</v>
      </c>
      <c r="B13" s="832"/>
      <c r="C13" s="431">
        <f>+EAI!E35</f>
        <v>2306000</v>
      </c>
      <c r="D13" s="431">
        <f>+EAI!H35</f>
        <v>9027938</v>
      </c>
      <c r="E13" s="431">
        <f>+EAI!I35</f>
        <v>9027938</v>
      </c>
    </row>
    <row r="14" spans="1:5" x14ac:dyDescent="0.25">
      <c r="A14" s="833" t="s">
        <v>392</v>
      </c>
      <c r="B14" s="834"/>
      <c r="C14" s="432">
        <f>+EAI!E48</f>
        <v>15010928</v>
      </c>
      <c r="D14" s="432">
        <f>+EAI!H48</f>
        <v>15741038</v>
      </c>
      <c r="E14" s="432">
        <f>+EAI!I48</f>
        <v>15741038</v>
      </c>
    </row>
    <row r="15" spans="1:5" ht="6.75" customHeight="1" thickBot="1" x14ac:dyDescent="0.3">
      <c r="A15" s="48"/>
      <c r="B15" s="314"/>
      <c r="C15" s="419"/>
      <c r="D15" s="419"/>
      <c r="E15" s="419"/>
    </row>
    <row r="16" spans="1:5" ht="15.75" thickBot="1" x14ac:dyDescent="0.3">
      <c r="A16" s="829" t="s">
        <v>374</v>
      </c>
      <c r="B16" s="830"/>
      <c r="C16" s="430">
        <f>+C17+C18</f>
        <v>0</v>
      </c>
      <c r="D16" s="430">
        <f t="shared" ref="D16:E16" si="1">+D17+D18</f>
        <v>0</v>
      </c>
      <c r="E16" s="430">
        <f t="shared" si="1"/>
        <v>0</v>
      </c>
    </row>
    <row r="17" spans="1:5" x14ac:dyDescent="0.25">
      <c r="A17" s="835" t="s">
        <v>393</v>
      </c>
      <c r="B17" s="836"/>
      <c r="C17" s="436"/>
      <c r="D17" s="436"/>
      <c r="E17" s="436"/>
    </row>
    <row r="18" spans="1:5" x14ac:dyDescent="0.25">
      <c r="A18" s="833" t="s">
        <v>394</v>
      </c>
      <c r="B18" s="834"/>
      <c r="C18" s="437"/>
      <c r="D18" s="437"/>
      <c r="E18" s="437"/>
    </row>
    <row r="19" spans="1:5" ht="5.25" customHeight="1" thickBot="1" x14ac:dyDescent="0.3">
      <c r="A19" s="58"/>
      <c r="B19" s="57"/>
      <c r="C19" s="419"/>
      <c r="D19" s="419"/>
      <c r="E19" s="419"/>
    </row>
    <row r="20" spans="1:5" ht="15.75" thickBot="1" x14ac:dyDescent="0.3">
      <c r="A20" s="829" t="s">
        <v>424</v>
      </c>
      <c r="B20" s="830"/>
      <c r="C20" s="430">
        <f>+C12-C16</f>
        <v>17316928</v>
      </c>
      <c r="D20" s="430">
        <f t="shared" ref="D20:E20" si="2">+D12-D16</f>
        <v>24768976</v>
      </c>
      <c r="E20" s="430">
        <f t="shared" si="2"/>
        <v>24768976</v>
      </c>
    </row>
    <row r="21" spans="1:5" x14ac:dyDescent="0.25">
      <c r="A21" s="16"/>
      <c r="B21" s="16"/>
      <c r="C21" s="410"/>
      <c r="D21" s="410"/>
      <c r="E21" s="410"/>
    </row>
    <row r="22" spans="1:5" x14ac:dyDescent="0.25">
      <c r="A22" s="796" t="s">
        <v>75</v>
      </c>
      <c r="B22" s="796"/>
      <c r="C22" s="433" t="s">
        <v>206</v>
      </c>
      <c r="D22" s="433" t="s">
        <v>209</v>
      </c>
      <c r="E22" s="433" t="s">
        <v>372</v>
      </c>
    </row>
    <row r="23" spans="1:5" ht="6.75" customHeight="1" x14ac:dyDescent="0.25">
      <c r="A23" s="54"/>
      <c r="B23" s="55"/>
      <c r="C23" s="434"/>
      <c r="D23" s="434"/>
      <c r="E23" s="434"/>
    </row>
    <row r="24" spans="1:5" x14ac:dyDescent="0.25">
      <c r="A24" s="827" t="s">
        <v>425</v>
      </c>
      <c r="B24" s="828"/>
      <c r="C24" s="432">
        <f>+C20</f>
        <v>17316928</v>
      </c>
      <c r="D24" s="432">
        <f t="shared" ref="D24:E24" si="3">+D20</f>
        <v>24768976</v>
      </c>
      <c r="E24" s="432">
        <f t="shared" si="3"/>
        <v>24768976</v>
      </c>
    </row>
    <row r="25" spans="1:5" ht="6" customHeight="1" x14ac:dyDescent="0.25">
      <c r="A25" s="48"/>
      <c r="B25" s="49"/>
      <c r="C25" s="419"/>
      <c r="D25" s="419"/>
      <c r="E25" s="419"/>
    </row>
    <row r="26" spans="1:5" x14ac:dyDescent="0.25">
      <c r="A26" s="827" t="s">
        <v>426</v>
      </c>
      <c r="B26" s="828"/>
      <c r="C26" s="437"/>
      <c r="D26" s="437"/>
      <c r="E26" s="437"/>
    </row>
    <row r="27" spans="1:5" ht="7.5" customHeight="1" thickBot="1" x14ac:dyDescent="0.3">
      <c r="A27" s="58"/>
      <c r="B27" s="57"/>
      <c r="C27" s="419"/>
      <c r="D27" s="419"/>
      <c r="E27" s="419"/>
    </row>
    <row r="28" spans="1:5" ht="15.75" thickBot="1" x14ac:dyDescent="0.3">
      <c r="A28" s="829" t="s">
        <v>375</v>
      </c>
      <c r="B28" s="830"/>
      <c r="C28" s="435">
        <f>+C24-C26</f>
        <v>17316928</v>
      </c>
      <c r="D28" s="435">
        <f t="shared" ref="D28:E28" si="4">+D24-D26</f>
        <v>24768976</v>
      </c>
      <c r="E28" s="435">
        <f t="shared" si="4"/>
        <v>24768976</v>
      </c>
    </row>
    <row r="29" spans="1:5" x14ac:dyDescent="0.25">
      <c r="A29" s="16"/>
      <c r="B29" s="16"/>
      <c r="C29" s="410"/>
      <c r="D29" s="410"/>
      <c r="E29" s="410"/>
    </row>
    <row r="30" spans="1:5" x14ac:dyDescent="0.25">
      <c r="A30" s="796" t="s">
        <v>75</v>
      </c>
      <c r="B30" s="796"/>
      <c r="C30" s="433" t="s">
        <v>206</v>
      </c>
      <c r="D30" s="433" t="s">
        <v>209</v>
      </c>
      <c r="E30" s="433" t="s">
        <v>372</v>
      </c>
    </row>
    <row r="31" spans="1:5" ht="5.25" customHeight="1" x14ac:dyDescent="0.25">
      <c r="A31" s="54"/>
      <c r="B31" s="55"/>
      <c r="C31" s="434"/>
      <c r="D31" s="434"/>
      <c r="E31" s="434"/>
    </row>
    <row r="32" spans="1:5" x14ac:dyDescent="0.25">
      <c r="A32" s="827" t="s">
        <v>376</v>
      </c>
      <c r="B32" s="828"/>
      <c r="C32" s="432">
        <f>+EAI!E53</f>
        <v>0</v>
      </c>
      <c r="D32" s="432">
        <f>+EAI!H53</f>
        <v>0</v>
      </c>
      <c r="E32" s="432">
        <f>+EAI!I53</f>
        <v>0</v>
      </c>
    </row>
    <row r="33" spans="1:5" ht="5.25" customHeight="1" x14ac:dyDescent="0.25">
      <c r="A33" s="48"/>
      <c r="B33" s="49"/>
      <c r="C33" s="419"/>
      <c r="D33" s="419"/>
      <c r="E33" s="419"/>
    </row>
    <row r="34" spans="1:5" x14ac:dyDescent="0.25">
      <c r="A34" s="827" t="s">
        <v>377</v>
      </c>
      <c r="B34" s="828"/>
      <c r="C34" s="437"/>
      <c r="D34" s="437"/>
      <c r="E34" s="437"/>
    </row>
    <row r="35" spans="1:5" ht="3.75" customHeight="1" thickBot="1" x14ac:dyDescent="0.3">
      <c r="A35" s="837" t="s">
        <v>427</v>
      </c>
      <c r="B35" s="838"/>
      <c r="C35" s="431"/>
      <c r="D35" s="431"/>
      <c r="E35" s="431"/>
    </row>
    <row r="36" spans="1:5" ht="15.75" thickBot="1" x14ac:dyDescent="0.3">
      <c r="A36" s="839"/>
      <c r="B36" s="840"/>
      <c r="C36" s="435">
        <f>+C32-C34</f>
        <v>0</v>
      </c>
      <c r="D36" s="435">
        <f t="shared" ref="D36:E36" si="5">+D32-D34</f>
        <v>0</v>
      </c>
      <c r="E36" s="435">
        <f t="shared" si="5"/>
        <v>0</v>
      </c>
    </row>
    <row r="37" spans="1:5" s="47" customFormat="1" x14ac:dyDescent="0.25">
      <c r="A37" s="16"/>
      <c r="B37" s="16"/>
      <c r="C37" s="16"/>
      <c r="D37" s="16"/>
      <c r="E37" s="16"/>
    </row>
    <row r="38" spans="1:5" ht="23.25" customHeight="1" x14ac:dyDescent="0.25">
      <c r="A38" s="841" t="s">
        <v>378</v>
      </c>
      <c r="B38" s="841"/>
      <c r="C38" s="841"/>
      <c r="D38" s="841"/>
      <c r="E38" s="841"/>
    </row>
    <row r="39" spans="1:5" ht="28.5" customHeight="1" x14ac:dyDescent="0.25">
      <c r="A39" s="841" t="s">
        <v>379</v>
      </c>
      <c r="B39" s="841"/>
      <c r="C39" s="841"/>
      <c r="D39" s="841"/>
      <c r="E39" s="841"/>
    </row>
    <row r="40" spans="1:5" x14ac:dyDescent="0.25">
      <c r="A40" s="543" t="s">
        <v>380</v>
      </c>
      <c r="B40" s="543"/>
      <c r="C40" s="543"/>
      <c r="D40" s="543"/>
      <c r="E40" s="543"/>
    </row>
    <row r="41" spans="1:5" s="47" customFormat="1" x14ac:dyDescent="0.25"/>
    <row r="58" spans="2:11" ht="15.75" x14ac:dyDescent="0.25">
      <c r="B58" s="663"/>
      <c r="C58" s="17"/>
      <c r="D58" s="82" t="str">
        <f>IF(D56=CAdmon!D30," ","ERROR")</f>
        <v xml:space="preserve"> </v>
      </c>
      <c r="E58" s="82" t="str">
        <f>IF(E56=CAdmon!E30," ","ERROR")</f>
        <v xml:space="preserve"> </v>
      </c>
      <c r="F58" s="82" t="str">
        <f>IF(F56=CAdmon!F30," ","ERROR")</f>
        <v xml:space="preserve"> </v>
      </c>
      <c r="G58" s="82" t="str">
        <f>IF(G56=CAdmon!G30," ","ERROR")</f>
        <v xml:space="preserve"> </v>
      </c>
      <c r="H58" s="82" t="str">
        <f>IF(H56=CAdmon!H30," ","ERROR")</f>
        <v xml:space="preserve"> </v>
      </c>
      <c r="I58" s="82" t="str">
        <f>IF(I56=CAdmon!I30," ","ERROR")</f>
        <v xml:space="preserve"> </v>
      </c>
      <c r="J58" s="90"/>
      <c r="K58" s="90"/>
    </row>
    <row r="59" spans="2:11" x14ac:dyDescent="0.25">
      <c r="B59" s="663"/>
      <c r="C59" s="129"/>
      <c r="D59" s="179"/>
      <c r="E59" s="180"/>
      <c r="F59" s="146"/>
      <c r="G59" s="146"/>
      <c r="H59" s="119"/>
      <c r="I59" s="181"/>
      <c r="J59" s="90"/>
      <c r="K59" s="90"/>
    </row>
    <row r="60" spans="2:11" x14ac:dyDescent="0.25">
      <c r="B60" s="660"/>
      <c r="D60" s="794"/>
      <c r="E60" s="794"/>
      <c r="F60" s="794"/>
      <c r="G60" s="794"/>
      <c r="J60" s="90"/>
      <c r="K60" s="90"/>
    </row>
    <row r="61" spans="2:11" ht="15" customHeight="1" x14ac:dyDescent="0.25">
      <c r="B61" s="659"/>
      <c r="D61" s="692"/>
      <c r="E61" s="692"/>
      <c r="F61" s="692"/>
      <c r="G61" s="692"/>
      <c r="J61" s="90"/>
      <c r="K61" s="90"/>
    </row>
    <row r="62" spans="2:11" x14ac:dyDescent="0.25">
      <c r="B62" s="663"/>
      <c r="C62" s="17"/>
      <c r="D62" s="664"/>
      <c r="E62" s="664"/>
      <c r="F62" s="664"/>
      <c r="G62" s="664"/>
      <c r="H62" s="17"/>
      <c r="I62" s="17"/>
      <c r="J62" s="90"/>
      <c r="K62" s="90"/>
    </row>
    <row r="63" spans="2:11" x14ac:dyDescent="0.25">
      <c r="B63" s="663"/>
      <c r="C63" s="90"/>
      <c r="D63" s="90"/>
      <c r="E63" s="90"/>
      <c r="F63" s="90"/>
      <c r="G63" s="90"/>
      <c r="H63" s="90"/>
      <c r="I63" s="90"/>
      <c r="J63" s="90"/>
      <c r="K63" s="90"/>
    </row>
  </sheetData>
  <mergeCells count="24">
    <mergeCell ref="A24:B24"/>
    <mergeCell ref="A26:B26"/>
    <mergeCell ref="A4:E4"/>
    <mergeCell ref="D61:G61"/>
    <mergeCell ref="D60:G60"/>
    <mergeCell ref="A35:B36"/>
    <mergeCell ref="A38:E38"/>
    <mergeCell ref="A39:E39"/>
    <mergeCell ref="A1:E1"/>
    <mergeCell ref="A32:B32"/>
    <mergeCell ref="A34:B34"/>
    <mergeCell ref="A12:B12"/>
    <mergeCell ref="A16:B16"/>
    <mergeCell ref="A20:B20"/>
    <mergeCell ref="A28:B28"/>
    <mergeCell ref="A30:B30"/>
    <mergeCell ref="A2:E2"/>
    <mergeCell ref="A3:E3"/>
    <mergeCell ref="A10:B10"/>
    <mergeCell ref="A13:B13"/>
    <mergeCell ref="A14:B14"/>
    <mergeCell ref="A17:B17"/>
    <mergeCell ref="A18:B18"/>
    <mergeCell ref="A22:B22"/>
  </mergeCells>
  <printOptions horizontalCentered="1"/>
  <pageMargins left="0.31496062992125984" right="0.11811023622047245" top="0.74803149606299213" bottom="0.74803149606299213" header="0.31496062992125984" footer="0.31496062992125984"/>
  <pageSetup scale="97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showGridLines="0" zoomScaleNormal="100" workbookViewId="0">
      <selection activeCell="G60" sqref="G60"/>
    </sheetView>
  </sheetViews>
  <sheetFormatPr baseColWidth="10" defaultRowHeight="15" x14ac:dyDescent="0.25"/>
  <cols>
    <col min="1" max="1" width="2.140625" style="47" customWidth="1"/>
    <col min="2" max="2" width="5.7109375" style="17" customWidth="1"/>
    <col min="3" max="3" width="5.5703125" style="17" customWidth="1"/>
    <col min="4" max="4" width="61.7109375" style="17" customWidth="1"/>
    <col min="5" max="5" width="12.7109375" style="17" customWidth="1"/>
    <col min="6" max="6" width="14.28515625" style="17" customWidth="1"/>
    <col min="7" max="8" width="12.7109375" style="17" customWidth="1"/>
    <col min="9" max="9" width="11.42578125" style="17" customWidth="1"/>
    <col min="10" max="10" width="12.85546875" style="17" customWidth="1"/>
    <col min="11" max="11" width="3.140625" style="47" customWidth="1"/>
  </cols>
  <sheetData>
    <row r="1" spans="2:10" x14ac:dyDescent="0.25">
      <c r="B1" s="786" t="s">
        <v>411</v>
      </c>
      <c r="C1" s="787"/>
      <c r="D1" s="787"/>
      <c r="E1" s="787"/>
      <c r="F1" s="787"/>
      <c r="G1" s="787"/>
      <c r="H1" s="787"/>
      <c r="I1" s="787"/>
      <c r="J1" s="788"/>
    </row>
    <row r="2" spans="2:10" x14ac:dyDescent="0.25">
      <c r="B2" s="789" t="s">
        <v>340</v>
      </c>
      <c r="C2" s="790"/>
      <c r="D2" s="790"/>
      <c r="E2" s="790"/>
      <c r="F2" s="790"/>
      <c r="G2" s="790"/>
      <c r="H2" s="790"/>
      <c r="I2" s="790"/>
      <c r="J2" s="791"/>
    </row>
    <row r="3" spans="2:10" x14ac:dyDescent="0.25">
      <c r="B3" s="789" t="s">
        <v>414</v>
      </c>
      <c r="C3" s="790"/>
      <c r="D3" s="790"/>
      <c r="E3" s="790"/>
      <c r="F3" s="790"/>
      <c r="G3" s="790"/>
      <c r="H3" s="790"/>
      <c r="I3" s="790"/>
      <c r="J3" s="791"/>
    </row>
    <row r="4" spans="2:10" x14ac:dyDescent="0.25">
      <c r="B4" s="789" t="s">
        <v>0</v>
      </c>
      <c r="C4" s="790"/>
      <c r="D4" s="790"/>
      <c r="E4" s="790"/>
      <c r="F4" s="790"/>
      <c r="G4" s="790"/>
      <c r="H4" s="790"/>
      <c r="I4" s="790"/>
      <c r="J4" s="791"/>
    </row>
    <row r="5" spans="2:10" ht="8.1" customHeight="1" x14ac:dyDescent="0.25">
      <c r="B5" s="460"/>
      <c r="C5" s="461"/>
      <c r="D5" s="461"/>
      <c r="E5" s="461"/>
      <c r="F5" s="461"/>
      <c r="G5" s="461"/>
      <c r="H5" s="461"/>
      <c r="I5" s="461"/>
      <c r="J5" s="462"/>
    </row>
    <row r="6" spans="2:10" x14ac:dyDescent="0.25">
      <c r="B6" s="516" t="s">
        <v>423</v>
      </c>
      <c r="C6" s="517"/>
      <c r="D6" s="517" t="str">
        <f>EA!B6</f>
        <v>UNIVERSIDAD TECNOLÓGICA DE CALVILLO</v>
      </c>
      <c r="E6" s="502"/>
      <c r="F6" s="502"/>
      <c r="G6" s="502"/>
      <c r="H6" s="502"/>
      <c r="I6" s="502"/>
      <c r="J6" s="503"/>
    </row>
    <row r="7" spans="2:10" x14ac:dyDescent="0.25">
      <c r="B7" s="460"/>
      <c r="C7" s="461"/>
      <c r="D7" s="470"/>
      <c r="E7" s="470"/>
      <c r="F7" s="470"/>
      <c r="G7" s="470"/>
      <c r="H7" s="470"/>
      <c r="I7" s="470"/>
      <c r="J7" s="471"/>
    </row>
    <row r="8" spans="2:10" ht="8.1" customHeight="1" x14ac:dyDescent="0.25">
      <c r="B8" s="463"/>
      <c r="C8" s="464"/>
      <c r="D8" s="464"/>
      <c r="E8" s="464"/>
      <c r="F8" s="464"/>
      <c r="G8" s="464"/>
      <c r="H8" s="464"/>
      <c r="I8" s="464"/>
      <c r="J8" s="465"/>
    </row>
    <row r="9" spans="2:10" ht="8.1" customHeight="1" x14ac:dyDescent="0.25">
      <c r="B9" s="460"/>
      <c r="C9" s="461"/>
      <c r="D9" s="461"/>
      <c r="E9" s="464"/>
      <c r="F9" s="464"/>
      <c r="G9" s="464"/>
      <c r="H9" s="464"/>
      <c r="I9" s="464"/>
      <c r="J9" s="465"/>
    </row>
    <row r="10" spans="2:10" x14ac:dyDescent="0.25">
      <c r="B10" s="800" t="s">
        <v>75</v>
      </c>
      <c r="C10" s="849"/>
      <c r="D10" s="801"/>
      <c r="E10" s="798" t="s">
        <v>241</v>
      </c>
      <c r="F10" s="798"/>
      <c r="G10" s="798"/>
      <c r="H10" s="798"/>
      <c r="I10" s="798"/>
      <c r="J10" s="798" t="s">
        <v>233</v>
      </c>
    </row>
    <row r="11" spans="2:10" ht="22.5" x14ac:dyDescent="0.25">
      <c r="B11" s="802"/>
      <c r="C11" s="850"/>
      <c r="D11" s="803"/>
      <c r="E11" s="381" t="s">
        <v>234</v>
      </c>
      <c r="F11" s="381" t="s">
        <v>235</v>
      </c>
      <c r="G11" s="381" t="s">
        <v>208</v>
      </c>
      <c r="H11" s="381" t="s">
        <v>209</v>
      </c>
      <c r="I11" s="381" t="s">
        <v>236</v>
      </c>
      <c r="J11" s="798"/>
    </row>
    <row r="12" spans="2:10" ht="15.75" customHeight="1" x14ac:dyDescent="0.25">
      <c r="B12" s="804"/>
      <c r="C12" s="851"/>
      <c r="D12" s="805"/>
      <c r="E12" s="381">
        <v>1</v>
      </c>
      <c r="F12" s="381">
        <v>2</v>
      </c>
      <c r="G12" s="381" t="s">
        <v>237</v>
      </c>
      <c r="H12" s="381">
        <v>4</v>
      </c>
      <c r="I12" s="381">
        <v>5</v>
      </c>
      <c r="J12" s="381" t="s">
        <v>238</v>
      </c>
    </row>
    <row r="13" spans="2:10" ht="15" customHeight="1" x14ac:dyDescent="0.25">
      <c r="B13" s="844" t="s">
        <v>341</v>
      </c>
      <c r="C13" s="845"/>
      <c r="D13" s="846"/>
      <c r="E13" s="86"/>
      <c r="F13" s="62"/>
      <c r="G13" s="62"/>
      <c r="H13" s="62"/>
      <c r="I13" s="62"/>
      <c r="J13" s="62"/>
    </row>
    <row r="14" spans="2:10" x14ac:dyDescent="0.25">
      <c r="B14" s="48"/>
      <c r="C14" s="842" t="s">
        <v>342</v>
      </c>
      <c r="D14" s="843"/>
      <c r="E14" s="94">
        <f>+E15+E16</f>
        <v>0</v>
      </c>
      <c r="F14" s="94">
        <f>+F15+F16</f>
        <v>0</v>
      </c>
      <c r="G14" s="67">
        <f>+E14+F14</f>
        <v>0</v>
      </c>
      <c r="H14" s="94">
        <f t="shared" ref="H14:I14" si="0">+H15+H16</f>
        <v>0</v>
      </c>
      <c r="I14" s="94">
        <f t="shared" si="0"/>
        <v>0</v>
      </c>
      <c r="J14" s="67">
        <f>+G14-H14</f>
        <v>0</v>
      </c>
    </row>
    <row r="15" spans="2:10" x14ac:dyDescent="0.25">
      <c r="B15" s="48"/>
      <c r="C15" s="392"/>
      <c r="D15" s="393" t="s">
        <v>343</v>
      </c>
      <c r="E15" s="438"/>
      <c r="F15" s="412"/>
      <c r="G15" s="62">
        <f t="shared" ref="G15:G42" si="1">+E15+F15</f>
        <v>0</v>
      </c>
      <c r="H15" s="412"/>
      <c r="I15" s="412"/>
      <c r="J15" s="62">
        <f t="shared" ref="J15:J42" si="2">+G15-H15</f>
        <v>0</v>
      </c>
    </row>
    <row r="16" spans="2:10" x14ac:dyDescent="0.25">
      <c r="B16" s="48"/>
      <c r="C16" s="392"/>
      <c r="D16" s="393" t="s">
        <v>344</v>
      </c>
      <c r="E16" s="438"/>
      <c r="F16" s="412"/>
      <c r="G16" s="62">
        <f t="shared" si="1"/>
        <v>0</v>
      </c>
      <c r="H16" s="412"/>
      <c r="I16" s="412"/>
      <c r="J16" s="62">
        <f t="shared" si="2"/>
        <v>0</v>
      </c>
    </row>
    <row r="17" spans="2:10" x14ac:dyDescent="0.25">
      <c r="B17" s="48"/>
      <c r="C17" s="842" t="s">
        <v>345</v>
      </c>
      <c r="D17" s="843"/>
      <c r="E17" s="94">
        <f>SUM(E18:E25)</f>
        <v>29649331</v>
      </c>
      <c r="F17" s="94">
        <f>SUM(F18:F25)</f>
        <v>0</v>
      </c>
      <c r="G17" s="67">
        <f t="shared" si="1"/>
        <v>29649331</v>
      </c>
      <c r="H17" s="94">
        <f t="shared" ref="H17:I17" si="3">SUM(H18:H25)</f>
        <v>29649331</v>
      </c>
      <c r="I17" s="94">
        <f t="shared" si="3"/>
        <v>24736692</v>
      </c>
      <c r="J17" s="67">
        <f t="shared" si="2"/>
        <v>0</v>
      </c>
    </row>
    <row r="18" spans="2:10" x14ac:dyDescent="0.25">
      <c r="B18" s="48"/>
      <c r="C18" s="392"/>
      <c r="D18" s="393" t="s">
        <v>346</v>
      </c>
      <c r="E18" s="438">
        <v>29649331</v>
      </c>
      <c r="F18" s="412"/>
      <c r="G18" s="62">
        <f t="shared" si="1"/>
        <v>29649331</v>
      </c>
      <c r="H18" s="412">
        <v>29649331</v>
      </c>
      <c r="I18" s="412">
        <v>24736692</v>
      </c>
      <c r="J18" s="62">
        <f t="shared" si="2"/>
        <v>0</v>
      </c>
    </row>
    <row r="19" spans="2:10" x14ac:dyDescent="0.25">
      <c r="B19" s="48"/>
      <c r="C19" s="392"/>
      <c r="D19" s="393" t="s">
        <v>347</v>
      </c>
      <c r="E19" s="438"/>
      <c r="F19" s="412"/>
      <c r="G19" s="62">
        <f t="shared" si="1"/>
        <v>0</v>
      </c>
      <c r="H19" s="412"/>
      <c r="I19" s="412"/>
      <c r="J19" s="62">
        <f t="shared" si="2"/>
        <v>0</v>
      </c>
    </row>
    <row r="20" spans="2:10" x14ac:dyDescent="0.25">
      <c r="B20" s="48"/>
      <c r="C20" s="392"/>
      <c r="D20" s="393" t="s">
        <v>348</v>
      </c>
      <c r="E20" s="438"/>
      <c r="F20" s="412"/>
      <c r="G20" s="62">
        <f t="shared" si="1"/>
        <v>0</v>
      </c>
      <c r="H20" s="412"/>
      <c r="I20" s="412"/>
      <c r="J20" s="62">
        <f t="shared" si="2"/>
        <v>0</v>
      </c>
    </row>
    <row r="21" spans="2:10" x14ac:dyDescent="0.25">
      <c r="B21" s="48"/>
      <c r="C21" s="392"/>
      <c r="D21" s="393" t="s">
        <v>349</v>
      </c>
      <c r="E21" s="438"/>
      <c r="F21" s="412"/>
      <c r="G21" s="62">
        <f t="shared" si="1"/>
        <v>0</v>
      </c>
      <c r="H21" s="412"/>
      <c r="I21" s="412"/>
      <c r="J21" s="62">
        <f t="shared" si="2"/>
        <v>0</v>
      </c>
    </row>
    <row r="22" spans="2:10" x14ac:dyDescent="0.25">
      <c r="B22" s="48"/>
      <c r="C22" s="392"/>
      <c r="D22" s="393" t="s">
        <v>350</v>
      </c>
      <c r="E22" s="438"/>
      <c r="F22" s="412"/>
      <c r="G22" s="62">
        <f t="shared" si="1"/>
        <v>0</v>
      </c>
      <c r="H22" s="412"/>
      <c r="I22" s="412"/>
      <c r="J22" s="62">
        <f t="shared" si="2"/>
        <v>0</v>
      </c>
    </row>
    <row r="23" spans="2:10" x14ac:dyDescent="0.25">
      <c r="B23" s="48"/>
      <c r="C23" s="392"/>
      <c r="D23" s="393" t="s">
        <v>351</v>
      </c>
      <c r="E23" s="438"/>
      <c r="F23" s="412"/>
      <c r="G23" s="62">
        <f t="shared" si="1"/>
        <v>0</v>
      </c>
      <c r="H23" s="412"/>
      <c r="I23" s="412"/>
      <c r="J23" s="62">
        <f t="shared" si="2"/>
        <v>0</v>
      </c>
    </row>
    <row r="24" spans="2:10" x14ac:dyDescent="0.25">
      <c r="B24" s="48"/>
      <c r="C24" s="392"/>
      <c r="D24" s="393" t="s">
        <v>352</v>
      </c>
      <c r="E24" s="438"/>
      <c r="F24" s="412"/>
      <c r="G24" s="62">
        <f t="shared" si="1"/>
        <v>0</v>
      </c>
      <c r="H24" s="412"/>
      <c r="I24" s="412"/>
      <c r="J24" s="62">
        <f t="shared" si="2"/>
        <v>0</v>
      </c>
    </row>
    <row r="25" spans="2:10" x14ac:dyDescent="0.25">
      <c r="B25" s="48"/>
      <c r="C25" s="392"/>
      <c r="D25" s="393" t="s">
        <v>353</v>
      </c>
      <c r="E25" s="438"/>
      <c r="F25" s="412"/>
      <c r="G25" s="62">
        <f t="shared" si="1"/>
        <v>0</v>
      </c>
      <c r="H25" s="412"/>
      <c r="I25" s="412"/>
      <c r="J25" s="62">
        <f t="shared" si="2"/>
        <v>0</v>
      </c>
    </row>
    <row r="26" spans="2:10" x14ac:dyDescent="0.25">
      <c r="B26" s="48"/>
      <c r="C26" s="842" t="s">
        <v>354</v>
      </c>
      <c r="D26" s="843"/>
      <c r="E26" s="94">
        <f>SUM(E27:E29)</f>
        <v>0</v>
      </c>
      <c r="F26" s="94">
        <f>SUM(F27:F29)</f>
        <v>0</v>
      </c>
      <c r="G26" s="67">
        <f t="shared" si="1"/>
        <v>0</v>
      </c>
      <c r="H26" s="94">
        <f t="shared" ref="H26:I26" si="4">SUM(H27:H29)</f>
        <v>0</v>
      </c>
      <c r="I26" s="94">
        <f t="shared" si="4"/>
        <v>0</v>
      </c>
      <c r="J26" s="67">
        <f t="shared" si="2"/>
        <v>0</v>
      </c>
    </row>
    <row r="27" spans="2:10" x14ac:dyDescent="0.25">
      <c r="B27" s="48"/>
      <c r="C27" s="392"/>
      <c r="D27" s="393" t="s">
        <v>355</v>
      </c>
      <c r="E27" s="438"/>
      <c r="F27" s="412"/>
      <c r="G27" s="62">
        <f t="shared" si="1"/>
        <v>0</v>
      </c>
      <c r="H27" s="412"/>
      <c r="I27" s="412"/>
      <c r="J27" s="62">
        <f t="shared" si="2"/>
        <v>0</v>
      </c>
    </row>
    <row r="28" spans="2:10" x14ac:dyDescent="0.25">
      <c r="B28" s="48"/>
      <c r="C28" s="392"/>
      <c r="D28" s="393" t="s">
        <v>356</v>
      </c>
      <c r="E28" s="438"/>
      <c r="F28" s="412"/>
      <c r="G28" s="62">
        <f t="shared" si="1"/>
        <v>0</v>
      </c>
      <c r="H28" s="412"/>
      <c r="I28" s="412"/>
      <c r="J28" s="62">
        <f t="shared" si="2"/>
        <v>0</v>
      </c>
    </row>
    <row r="29" spans="2:10" x14ac:dyDescent="0.25">
      <c r="B29" s="48"/>
      <c r="C29" s="392"/>
      <c r="D29" s="393" t="s">
        <v>357</v>
      </c>
      <c r="E29" s="438"/>
      <c r="F29" s="412"/>
      <c r="G29" s="62">
        <f t="shared" si="1"/>
        <v>0</v>
      </c>
      <c r="H29" s="412"/>
      <c r="I29" s="412"/>
      <c r="J29" s="62">
        <f t="shared" si="2"/>
        <v>0</v>
      </c>
    </row>
    <row r="30" spans="2:10" x14ac:dyDescent="0.25">
      <c r="B30" s="48"/>
      <c r="C30" s="842" t="s">
        <v>358</v>
      </c>
      <c r="D30" s="843"/>
      <c r="E30" s="94">
        <f>SUM(E31:E32)</f>
        <v>0</v>
      </c>
      <c r="F30" s="94">
        <f>SUM(F31:F32)</f>
        <v>0</v>
      </c>
      <c r="G30" s="67">
        <f t="shared" si="1"/>
        <v>0</v>
      </c>
      <c r="H30" s="94">
        <f t="shared" ref="H30:I30" si="5">SUM(H31:H32)</f>
        <v>0</v>
      </c>
      <c r="I30" s="94">
        <f t="shared" si="5"/>
        <v>0</v>
      </c>
      <c r="J30" s="67">
        <f t="shared" si="2"/>
        <v>0</v>
      </c>
    </row>
    <row r="31" spans="2:10" x14ac:dyDescent="0.25">
      <c r="B31" s="48"/>
      <c r="C31" s="392"/>
      <c r="D31" s="393" t="s">
        <v>359</v>
      </c>
      <c r="E31" s="438"/>
      <c r="F31" s="412"/>
      <c r="G31" s="62">
        <f t="shared" si="1"/>
        <v>0</v>
      </c>
      <c r="H31" s="412"/>
      <c r="I31" s="412"/>
      <c r="J31" s="62">
        <f t="shared" si="2"/>
        <v>0</v>
      </c>
    </row>
    <row r="32" spans="2:10" x14ac:dyDescent="0.25">
      <c r="B32" s="48"/>
      <c r="C32" s="392"/>
      <c r="D32" s="393" t="s">
        <v>360</v>
      </c>
      <c r="E32" s="438"/>
      <c r="F32" s="412"/>
      <c r="G32" s="62">
        <f t="shared" si="1"/>
        <v>0</v>
      </c>
      <c r="H32" s="412"/>
      <c r="I32" s="412"/>
      <c r="J32" s="62">
        <f t="shared" si="2"/>
        <v>0</v>
      </c>
    </row>
    <row r="33" spans="1:11" x14ac:dyDescent="0.25">
      <c r="B33" s="48"/>
      <c r="C33" s="842" t="s">
        <v>361</v>
      </c>
      <c r="D33" s="843"/>
      <c r="E33" s="94">
        <f>SUM(E34:E37)</f>
        <v>0</v>
      </c>
      <c r="F33" s="94">
        <f>SUM(F34:F37)</f>
        <v>0</v>
      </c>
      <c r="G33" s="67">
        <f t="shared" si="1"/>
        <v>0</v>
      </c>
      <c r="H33" s="94">
        <f t="shared" ref="H33:I33" si="6">SUM(H34:H37)</f>
        <v>0</v>
      </c>
      <c r="I33" s="94">
        <f t="shared" si="6"/>
        <v>0</v>
      </c>
      <c r="J33" s="67">
        <f t="shared" si="2"/>
        <v>0</v>
      </c>
    </row>
    <row r="34" spans="1:11" x14ac:dyDescent="0.25">
      <c r="B34" s="48"/>
      <c r="C34" s="392"/>
      <c r="D34" s="393" t="s">
        <v>362</v>
      </c>
      <c r="E34" s="438"/>
      <c r="F34" s="412"/>
      <c r="G34" s="62">
        <f t="shared" si="1"/>
        <v>0</v>
      </c>
      <c r="H34" s="412"/>
      <c r="I34" s="412"/>
      <c r="J34" s="62">
        <f t="shared" si="2"/>
        <v>0</v>
      </c>
    </row>
    <row r="35" spans="1:11" x14ac:dyDescent="0.25">
      <c r="B35" s="48"/>
      <c r="C35" s="392"/>
      <c r="D35" s="393" t="s">
        <v>363</v>
      </c>
      <c r="E35" s="438"/>
      <c r="F35" s="412"/>
      <c r="G35" s="62">
        <f t="shared" si="1"/>
        <v>0</v>
      </c>
      <c r="H35" s="412"/>
      <c r="I35" s="412"/>
      <c r="J35" s="62">
        <f t="shared" si="2"/>
        <v>0</v>
      </c>
    </row>
    <row r="36" spans="1:11" x14ac:dyDescent="0.25">
      <c r="B36" s="48"/>
      <c r="C36" s="392"/>
      <c r="D36" s="393" t="s">
        <v>364</v>
      </c>
      <c r="E36" s="438"/>
      <c r="F36" s="412"/>
      <c r="G36" s="62">
        <f t="shared" si="1"/>
        <v>0</v>
      </c>
      <c r="H36" s="412"/>
      <c r="I36" s="412"/>
      <c r="J36" s="62">
        <f t="shared" si="2"/>
        <v>0</v>
      </c>
    </row>
    <row r="37" spans="1:11" x14ac:dyDescent="0.25">
      <c r="B37" s="48"/>
      <c r="C37" s="392"/>
      <c r="D37" s="393" t="s">
        <v>365</v>
      </c>
      <c r="E37" s="438"/>
      <c r="F37" s="412"/>
      <c r="G37" s="62">
        <f t="shared" si="1"/>
        <v>0</v>
      </c>
      <c r="H37" s="412"/>
      <c r="I37" s="412"/>
      <c r="J37" s="62">
        <f t="shared" si="2"/>
        <v>0</v>
      </c>
    </row>
    <row r="38" spans="1:11" x14ac:dyDescent="0.25">
      <c r="B38" s="48"/>
      <c r="C38" s="842" t="s">
        <v>366</v>
      </c>
      <c r="D38" s="843"/>
      <c r="E38" s="94">
        <f>SUM(E39)</f>
        <v>0</v>
      </c>
      <c r="F38" s="94">
        <f>SUM(F39)</f>
        <v>0</v>
      </c>
      <c r="G38" s="67">
        <f t="shared" si="1"/>
        <v>0</v>
      </c>
      <c r="H38" s="94">
        <f t="shared" ref="H38:I38" si="7">SUM(H39)</f>
        <v>0</v>
      </c>
      <c r="I38" s="94">
        <f t="shared" si="7"/>
        <v>0</v>
      </c>
      <c r="J38" s="67">
        <f t="shared" si="2"/>
        <v>0</v>
      </c>
    </row>
    <row r="39" spans="1:11" x14ac:dyDescent="0.25">
      <c r="B39" s="48"/>
      <c r="C39" s="392"/>
      <c r="D39" s="393" t="s">
        <v>367</v>
      </c>
      <c r="E39" s="438"/>
      <c r="F39" s="412"/>
      <c r="G39" s="62">
        <f t="shared" si="1"/>
        <v>0</v>
      </c>
      <c r="H39" s="412"/>
      <c r="I39" s="412"/>
      <c r="J39" s="62">
        <f t="shared" si="2"/>
        <v>0</v>
      </c>
    </row>
    <row r="40" spans="1:11" ht="15" customHeight="1" x14ac:dyDescent="0.25">
      <c r="B40" s="844" t="s">
        <v>368</v>
      </c>
      <c r="C40" s="845"/>
      <c r="D40" s="846"/>
      <c r="E40" s="438"/>
      <c r="F40" s="412"/>
      <c r="G40" s="62">
        <f t="shared" si="1"/>
        <v>0</v>
      </c>
      <c r="H40" s="412"/>
      <c r="I40" s="412"/>
      <c r="J40" s="62">
        <f t="shared" si="2"/>
        <v>0</v>
      </c>
    </row>
    <row r="41" spans="1:11" ht="15" customHeight="1" x14ac:dyDescent="0.25">
      <c r="B41" s="844" t="s">
        <v>369</v>
      </c>
      <c r="C41" s="845"/>
      <c r="D41" s="846"/>
      <c r="E41" s="438"/>
      <c r="F41" s="412"/>
      <c r="G41" s="62">
        <f t="shared" si="1"/>
        <v>0</v>
      </c>
      <c r="H41" s="412"/>
      <c r="I41" s="412"/>
      <c r="J41" s="62">
        <f t="shared" si="2"/>
        <v>0</v>
      </c>
    </row>
    <row r="42" spans="1:11" ht="15.75" customHeight="1" x14ac:dyDescent="0.25">
      <c r="B42" s="844" t="s">
        <v>370</v>
      </c>
      <c r="C42" s="845"/>
      <c r="D42" s="846"/>
      <c r="E42" s="438">
        <v>0</v>
      </c>
      <c r="F42" s="412">
        <v>0</v>
      </c>
      <c r="G42" s="62">
        <f t="shared" si="1"/>
        <v>0</v>
      </c>
      <c r="H42" s="412">
        <v>0</v>
      </c>
      <c r="I42" s="412">
        <v>0</v>
      </c>
      <c r="J42" s="62">
        <f t="shared" si="2"/>
        <v>0</v>
      </c>
    </row>
    <row r="43" spans="1:11" x14ac:dyDescent="0.25">
      <c r="B43" s="83"/>
      <c r="C43" s="84"/>
      <c r="D43" s="85"/>
      <c r="E43" s="87"/>
      <c r="F43" s="88"/>
      <c r="G43" s="88"/>
      <c r="H43" s="88"/>
      <c r="I43" s="88"/>
      <c r="J43" s="88"/>
    </row>
    <row r="44" spans="1:11" s="53" customFormat="1" x14ac:dyDescent="0.25">
      <c r="A44" s="50"/>
      <c r="B44" s="68"/>
      <c r="C44" s="847" t="s">
        <v>239</v>
      </c>
      <c r="D44" s="848"/>
      <c r="E44" s="61">
        <f>+E14+E17+E26+E30+E33+E38+E40+E41+E42</f>
        <v>29649331</v>
      </c>
      <c r="F44" s="61">
        <f t="shared" ref="F44:J44" si="8">+F14+F17+F26+F30+F33+F38+F40+F41+F42</f>
        <v>0</v>
      </c>
      <c r="G44" s="61">
        <f t="shared" si="8"/>
        <v>29649331</v>
      </c>
      <c r="H44" s="61">
        <f t="shared" si="8"/>
        <v>29649331</v>
      </c>
      <c r="I44" s="61">
        <f t="shared" si="8"/>
        <v>24736692</v>
      </c>
      <c r="J44" s="61">
        <f t="shared" si="8"/>
        <v>0</v>
      </c>
      <c r="K44" s="50"/>
    </row>
    <row r="45" spans="1:11" x14ac:dyDescent="0.25">
      <c r="B45" s="16"/>
      <c r="C45" s="16"/>
      <c r="D45" s="16"/>
      <c r="E45" s="439" t="str">
        <f>IF(E44-CAdmon!D26=0," ","ERROR")</f>
        <v xml:space="preserve"> </v>
      </c>
      <c r="F45" s="439" t="str">
        <f>IF(F44-CAdmon!E26=0," ","ERROR")</f>
        <v xml:space="preserve"> </v>
      </c>
      <c r="G45" s="439" t="str">
        <f>IF(G44-CAdmon!F26=0," ","ERROR")</f>
        <v xml:space="preserve"> </v>
      </c>
      <c r="H45" s="439" t="str">
        <f>IF(H44-CAdmon!G26=0," ","ERROR")</f>
        <v xml:space="preserve"> </v>
      </c>
      <c r="I45" s="439" t="str">
        <f>IF(I44-CAdmon!H26=0," ","ERROR")</f>
        <v xml:space="preserve"> </v>
      </c>
      <c r="J45" s="439" t="str">
        <f>IF(J44-CAdmon!I26=0," ","ERROR")</f>
        <v xml:space="preserve"> </v>
      </c>
    </row>
    <row r="46" spans="1:11" x14ac:dyDescent="0.25">
      <c r="B46" s="16"/>
      <c r="C46" s="16"/>
      <c r="D46" s="16"/>
      <c r="E46" s="16"/>
      <c r="F46" s="16"/>
      <c r="G46" s="16"/>
      <c r="H46" s="16"/>
      <c r="I46" s="16"/>
      <c r="J46" s="16"/>
    </row>
  </sheetData>
  <mergeCells count="18">
    <mergeCell ref="C33:D33"/>
    <mergeCell ref="B1:J1"/>
    <mergeCell ref="B2:J2"/>
    <mergeCell ref="B3:J3"/>
    <mergeCell ref="B10:D12"/>
    <mergeCell ref="E10:I10"/>
    <mergeCell ref="J10:J11"/>
    <mergeCell ref="B13:D13"/>
    <mergeCell ref="C14:D14"/>
    <mergeCell ref="C17:D17"/>
    <mergeCell ref="C26:D26"/>
    <mergeCell ref="C30:D30"/>
    <mergeCell ref="B4:J4"/>
    <mergeCell ref="C38:D38"/>
    <mergeCell ref="B40:D40"/>
    <mergeCell ref="B41:D41"/>
    <mergeCell ref="B42:D42"/>
    <mergeCell ref="C44:D44"/>
  </mergeCells>
  <printOptions horizontalCentered="1"/>
  <pageMargins left="0.51181102362204722" right="0.31496062992125984" top="0.74803149606299213" bottom="0.74803149606299213" header="0.31496062992125984" footer="0.31496062992125984"/>
  <pageSetup scale="80" orientation="landscape" r:id="rId1"/>
  <ignoredErrors>
    <ignoredError sqref="G14 G17 G26 G30 G33 G38" 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showOutlineSymbols="0" workbookViewId="0">
      <selection activeCell="D25" sqref="D25"/>
    </sheetView>
  </sheetViews>
  <sheetFormatPr baseColWidth="10" defaultRowHeight="12.75" x14ac:dyDescent="0.25"/>
  <cols>
    <col min="1" max="1" width="17.28515625" style="287" customWidth="1"/>
    <col min="2" max="2" width="93.7109375" style="288" customWidth="1"/>
    <col min="3" max="3" width="14" style="287" customWidth="1"/>
    <col min="4" max="4" width="2.140625" style="287" bestFit="1" customWidth="1"/>
    <col min="5" max="254" width="3.28515625" style="287" customWidth="1"/>
    <col min="255" max="255" width="14.85546875" style="287" customWidth="1"/>
    <col min="256" max="256" width="69.85546875" style="287" customWidth="1"/>
    <col min="257" max="257" width="14.140625" style="287" customWidth="1"/>
    <col min="258" max="258" width="13.5703125" style="287" customWidth="1"/>
    <col min="259" max="259" width="10.85546875" style="287" customWidth="1"/>
    <col min="260" max="260" width="2.140625" style="287" bestFit="1" customWidth="1"/>
    <col min="261" max="510" width="3.28515625" style="287" customWidth="1"/>
    <col min="511" max="511" width="14.85546875" style="287" customWidth="1"/>
    <col min="512" max="512" width="69.85546875" style="287" customWidth="1"/>
    <col min="513" max="513" width="14.140625" style="287" customWidth="1"/>
    <col min="514" max="514" width="13.5703125" style="287" customWidth="1"/>
    <col min="515" max="515" width="10.85546875" style="287" customWidth="1"/>
    <col min="516" max="516" width="2.140625" style="287" bestFit="1" customWidth="1"/>
    <col min="517" max="766" width="3.28515625" style="287" customWidth="1"/>
    <col min="767" max="767" width="14.85546875" style="287" customWidth="1"/>
    <col min="768" max="768" width="69.85546875" style="287" customWidth="1"/>
    <col min="769" max="769" width="14.140625" style="287" customWidth="1"/>
    <col min="770" max="770" width="13.5703125" style="287" customWidth="1"/>
    <col min="771" max="771" width="10.85546875" style="287" customWidth="1"/>
    <col min="772" max="772" width="2.140625" style="287" bestFit="1" customWidth="1"/>
    <col min="773" max="1022" width="3.28515625" style="287" customWidth="1"/>
    <col min="1023" max="1023" width="14.85546875" style="287" customWidth="1"/>
    <col min="1024" max="1024" width="69.85546875" style="287" customWidth="1"/>
    <col min="1025" max="1025" width="14.140625" style="287" customWidth="1"/>
    <col min="1026" max="1026" width="13.5703125" style="287" customWidth="1"/>
    <col min="1027" max="1027" width="10.85546875" style="287" customWidth="1"/>
    <col min="1028" max="1028" width="2.140625" style="287" bestFit="1" customWidth="1"/>
    <col min="1029" max="1278" width="3.28515625" style="287" customWidth="1"/>
    <col min="1279" max="1279" width="14.85546875" style="287" customWidth="1"/>
    <col min="1280" max="1280" width="69.85546875" style="287" customWidth="1"/>
    <col min="1281" max="1281" width="14.140625" style="287" customWidth="1"/>
    <col min="1282" max="1282" width="13.5703125" style="287" customWidth="1"/>
    <col min="1283" max="1283" width="10.85546875" style="287" customWidth="1"/>
    <col min="1284" max="1284" width="2.140625" style="287" bestFit="1" customWidth="1"/>
    <col min="1285" max="1534" width="3.28515625" style="287" customWidth="1"/>
    <col min="1535" max="1535" width="14.85546875" style="287" customWidth="1"/>
    <col min="1536" max="1536" width="69.85546875" style="287" customWidth="1"/>
    <col min="1537" max="1537" width="14.140625" style="287" customWidth="1"/>
    <col min="1538" max="1538" width="13.5703125" style="287" customWidth="1"/>
    <col min="1539" max="1539" width="10.85546875" style="287" customWidth="1"/>
    <col min="1540" max="1540" width="2.140625" style="287" bestFit="1" customWidth="1"/>
    <col min="1541" max="1790" width="3.28515625" style="287" customWidth="1"/>
    <col min="1791" max="1791" width="14.85546875" style="287" customWidth="1"/>
    <col min="1792" max="1792" width="69.85546875" style="287" customWidth="1"/>
    <col min="1793" max="1793" width="14.140625" style="287" customWidth="1"/>
    <col min="1794" max="1794" width="13.5703125" style="287" customWidth="1"/>
    <col min="1795" max="1795" width="10.85546875" style="287" customWidth="1"/>
    <col min="1796" max="1796" width="2.140625" style="287" bestFit="1" customWidth="1"/>
    <col min="1797" max="2046" width="3.28515625" style="287" customWidth="1"/>
    <col min="2047" max="2047" width="14.85546875" style="287" customWidth="1"/>
    <col min="2048" max="2048" width="69.85546875" style="287" customWidth="1"/>
    <col min="2049" max="2049" width="14.140625" style="287" customWidth="1"/>
    <col min="2050" max="2050" width="13.5703125" style="287" customWidth="1"/>
    <col min="2051" max="2051" width="10.85546875" style="287" customWidth="1"/>
    <col min="2052" max="2052" width="2.140625" style="287" bestFit="1" customWidth="1"/>
    <col min="2053" max="2302" width="3.28515625" style="287" customWidth="1"/>
    <col min="2303" max="2303" width="14.85546875" style="287" customWidth="1"/>
    <col min="2304" max="2304" width="69.85546875" style="287" customWidth="1"/>
    <col min="2305" max="2305" width="14.140625" style="287" customWidth="1"/>
    <col min="2306" max="2306" width="13.5703125" style="287" customWidth="1"/>
    <col min="2307" max="2307" width="10.85546875" style="287" customWidth="1"/>
    <col min="2308" max="2308" width="2.140625" style="287" bestFit="1" customWidth="1"/>
    <col min="2309" max="2558" width="3.28515625" style="287" customWidth="1"/>
    <col min="2559" max="2559" width="14.85546875" style="287" customWidth="1"/>
    <col min="2560" max="2560" width="69.85546875" style="287" customWidth="1"/>
    <col min="2561" max="2561" width="14.140625" style="287" customWidth="1"/>
    <col min="2562" max="2562" width="13.5703125" style="287" customWidth="1"/>
    <col min="2563" max="2563" width="10.85546875" style="287" customWidth="1"/>
    <col min="2564" max="2564" width="2.140625" style="287" bestFit="1" customWidth="1"/>
    <col min="2565" max="2814" width="3.28515625" style="287" customWidth="1"/>
    <col min="2815" max="2815" width="14.85546875" style="287" customWidth="1"/>
    <col min="2816" max="2816" width="69.85546875" style="287" customWidth="1"/>
    <col min="2817" max="2817" width="14.140625" style="287" customWidth="1"/>
    <col min="2818" max="2818" width="13.5703125" style="287" customWidth="1"/>
    <col min="2819" max="2819" width="10.85546875" style="287" customWidth="1"/>
    <col min="2820" max="2820" width="2.140625" style="287" bestFit="1" customWidth="1"/>
    <col min="2821" max="3070" width="3.28515625" style="287" customWidth="1"/>
    <col min="3071" max="3071" width="14.85546875" style="287" customWidth="1"/>
    <col min="3072" max="3072" width="69.85546875" style="287" customWidth="1"/>
    <col min="3073" max="3073" width="14.140625" style="287" customWidth="1"/>
    <col min="3074" max="3074" width="13.5703125" style="287" customWidth="1"/>
    <col min="3075" max="3075" width="10.85546875" style="287" customWidth="1"/>
    <col min="3076" max="3076" width="2.140625" style="287" bestFit="1" customWidth="1"/>
    <col min="3077" max="3326" width="3.28515625" style="287" customWidth="1"/>
    <col min="3327" max="3327" width="14.85546875" style="287" customWidth="1"/>
    <col min="3328" max="3328" width="69.85546875" style="287" customWidth="1"/>
    <col min="3329" max="3329" width="14.140625" style="287" customWidth="1"/>
    <col min="3330" max="3330" width="13.5703125" style="287" customWidth="1"/>
    <col min="3331" max="3331" width="10.85546875" style="287" customWidth="1"/>
    <col min="3332" max="3332" width="2.140625" style="287" bestFit="1" customWidth="1"/>
    <col min="3333" max="3582" width="3.28515625" style="287" customWidth="1"/>
    <col min="3583" max="3583" width="14.85546875" style="287" customWidth="1"/>
    <col min="3584" max="3584" width="69.85546875" style="287" customWidth="1"/>
    <col min="3585" max="3585" width="14.140625" style="287" customWidth="1"/>
    <col min="3586" max="3586" width="13.5703125" style="287" customWidth="1"/>
    <col min="3587" max="3587" width="10.85546875" style="287" customWidth="1"/>
    <col min="3588" max="3588" width="2.140625" style="287" bestFit="1" customWidth="1"/>
    <col min="3589" max="3838" width="3.28515625" style="287" customWidth="1"/>
    <col min="3839" max="3839" width="14.85546875" style="287" customWidth="1"/>
    <col min="3840" max="3840" width="69.85546875" style="287" customWidth="1"/>
    <col min="3841" max="3841" width="14.140625" style="287" customWidth="1"/>
    <col min="3842" max="3842" width="13.5703125" style="287" customWidth="1"/>
    <col min="3843" max="3843" width="10.85546875" style="287" customWidth="1"/>
    <col min="3844" max="3844" width="2.140625" style="287" bestFit="1" customWidth="1"/>
    <col min="3845" max="4094" width="3.28515625" style="287" customWidth="1"/>
    <col min="4095" max="4095" width="14.85546875" style="287" customWidth="1"/>
    <col min="4096" max="4096" width="69.85546875" style="287" customWidth="1"/>
    <col min="4097" max="4097" width="14.140625" style="287" customWidth="1"/>
    <col min="4098" max="4098" width="13.5703125" style="287" customWidth="1"/>
    <col min="4099" max="4099" width="10.85546875" style="287" customWidth="1"/>
    <col min="4100" max="4100" width="2.140625" style="287" bestFit="1" customWidth="1"/>
    <col min="4101" max="4350" width="3.28515625" style="287" customWidth="1"/>
    <col min="4351" max="4351" width="14.85546875" style="287" customWidth="1"/>
    <col min="4352" max="4352" width="69.85546875" style="287" customWidth="1"/>
    <col min="4353" max="4353" width="14.140625" style="287" customWidth="1"/>
    <col min="4354" max="4354" width="13.5703125" style="287" customWidth="1"/>
    <col min="4355" max="4355" width="10.85546875" style="287" customWidth="1"/>
    <col min="4356" max="4356" width="2.140625" style="287" bestFit="1" customWidth="1"/>
    <col min="4357" max="4606" width="3.28515625" style="287" customWidth="1"/>
    <col min="4607" max="4607" width="14.85546875" style="287" customWidth="1"/>
    <col min="4608" max="4608" width="69.85546875" style="287" customWidth="1"/>
    <col min="4609" max="4609" width="14.140625" style="287" customWidth="1"/>
    <col min="4610" max="4610" width="13.5703125" style="287" customWidth="1"/>
    <col min="4611" max="4611" width="10.85546875" style="287" customWidth="1"/>
    <col min="4612" max="4612" width="2.140625" style="287" bestFit="1" customWidth="1"/>
    <col min="4613" max="4862" width="3.28515625" style="287" customWidth="1"/>
    <col min="4863" max="4863" width="14.85546875" style="287" customWidth="1"/>
    <col min="4864" max="4864" width="69.85546875" style="287" customWidth="1"/>
    <col min="4865" max="4865" width="14.140625" style="287" customWidth="1"/>
    <col min="4866" max="4866" width="13.5703125" style="287" customWidth="1"/>
    <col min="4867" max="4867" width="10.85546875" style="287" customWidth="1"/>
    <col min="4868" max="4868" width="2.140625" style="287" bestFit="1" customWidth="1"/>
    <col min="4869" max="5118" width="3.28515625" style="287" customWidth="1"/>
    <col min="5119" max="5119" width="14.85546875" style="287" customWidth="1"/>
    <col min="5120" max="5120" width="69.85546875" style="287" customWidth="1"/>
    <col min="5121" max="5121" width="14.140625" style="287" customWidth="1"/>
    <col min="5122" max="5122" width="13.5703125" style="287" customWidth="1"/>
    <col min="5123" max="5123" width="10.85546875" style="287" customWidth="1"/>
    <col min="5124" max="5124" width="2.140625" style="287" bestFit="1" customWidth="1"/>
    <col min="5125" max="5374" width="3.28515625" style="287" customWidth="1"/>
    <col min="5375" max="5375" width="14.85546875" style="287" customWidth="1"/>
    <col min="5376" max="5376" width="69.85546875" style="287" customWidth="1"/>
    <col min="5377" max="5377" width="14.140625" style="287" customWidth="1"/>
    <col min="5378" max="5378" width="13.5703125" style="287" customWidth="1"/>
    <col min="5379" max="5379" width="10.85546875" style="287" customWidth="1"/>
    <col min="5380" max="5380" width="2.140625" style="287" bestFit="1" customWidth="1"/>
    <col min="5381" max="5630" width="3.28515625" style="287" customWidth="1"/>
    <col min="5631" max="5631" width="14.85546875" style="287" customWidth="1"/>
    <col min="5632" max="5632" width="69.85546875" style="287" customWidth="1"/>
    <col min="5633" max="5633" width="14.140625" style="287" customWidth="1"/>
    <col min="5634" max="5634" width="13.5703125" style="287" customWidth="1"/>
    <col min="5635" max="5635" width="10.85546875" style="287" customWidth="1"/>
    <col min="5636" max="5636" width="2.140625" style="287" bestFit="1" customWidth="1"/>
    <col min="5637" max="5886" width="3.28515625" style="287" customWidth="1"/>
    <col min="5887" max="5887" width="14.85546875" style="287" customWidth="1"/>
    <col min="5888" max="5888" width="69.85546875" style="287" customWidth="1"/>
    <col min="5889" max="5889" width="14.140625" style="287" customWidth="1"/>
    <col min="5890" max="5890" width="13.5703125" style="287" customWidth="1"/>
    <col min="5891" max="5891" width="10.85546875" style="287" customWidth="1"/>
    <col min="5892" max="5892" width="2.140625" style="287" bestFit="1" customWidth="1"/>
    <col min="5893" max="6142" width="3.28515625" style="287" customWidth="1"/>
    <col min="6143" max="6143" width="14.85546875" style="287" customWidth="1"/>
    <col min="6144" max="6144" width="69.85546875" style="287" customWidth="1"/>
    <col min="6145" max="6145" width="14.140625" style="287" customWidth="1"/>
    <col min="6146" max="6146" width="13.5703125" style="287" customWidth="1"/>
    <col min="6147" max="6147" width="10.85546875" style="287" customWidth="1"/>
    <col min="6148" max="6148" width="2.140625" style="287" bestFit="1" customWidth="1"/>
    <col min="6149" max="6398" width="3.28515625" style="287" customWidth="1"/>
    <col min="6399" max="6399" width="14.85546875" style="287" customWidth="1"/>
    <col min="6400" max="6400" width="69.85546875" style="287" customWidth="1"/>
    <col min="6401" max="6401" width="14.140625" style="287" customWidth="1"/>
    <col min="6402" max="6402" width="13.5703125" style="287" customWidth="1"/>
    <col min="6403" max="6403" width="10.85546875" style="287" customWidth="1"/>
    <col min="6404" max="6404" width="2.140625" style="287" bestFit="1" customWidth="1"/>
    <col min="6405" max="6654" width="3.28515625" style="287" customWidth="1"/>
    <col min="6655" max="6655" width="14.85546875" style="287" customWidth="1"/>
    <col min="6656" max="6656" width="69.85546875" style="287" customWidth="1"/>
    <col min="6657" max="6657" width="14.140625" style="287" customWidth="1"/>
    <col min="6658" max="6658" width="13.5703125" style="287" customWidth="1"/>
    <col min="6659" max="6659" width="10.85546875" style="287" customWidth="1"/>
    <col min="6660" max="6660" width="2.140625" style="287" bestFit="1" customWidth="1"/>
    <col min="6661" max="6910" width="3.28515625" style="287" customWidth="1"/>
    <col min="6911" max="6911" width="14.85546875" style="287" customWidth="1"/>
    <col min="6912" max="6912" width="69.85546875" style="287" customWidth="1"/>
    <col min="6913" max="6913" width="14.140625" style="287" customWidth="1"/>
    <col min="6914" max="6914" width="13.5703125" style="287" customWidth="1"/>
    <col min="6915" max="6915" width="10.85546875" style="287" customWidth="1"/>
    <col min="6916" max="6916" width="2.140625" style="287" bestFit="1" customWidth="1"/>
    <col min="6917" max="7166" width="3.28515625" style="287" customWidth="1"/>
    <col min="7167" max="7167" width="14.85546875" style="287" customWidth="1"/>
    <col min="7168" max="7168" width="69.85546875" style="287" customWidth="1"/>
    <col min="7169" max="7169" width="14.140625" style="287" customWidth="1"/>
    <col min="7170" max="7170" width="13.5703125" style="287" customWidth="1"/>
    <col min="7171" max="7171" width="10.85546875" style="287" customWidth="1"/>
    <col min="7172" max="7172" width="2.140625" style="287" bestFit="1" customWidth="1"/>
    <col min="7173" max="7422" width="3.28515625" style="287" customWidth="1"/>
    <col min="7423" max="7423" width="14.85546875" style="287" customWidth="1"/>
    <col min="7424" max="7424" width="69.85546875" style="287" customWidth="1"/>
    <col min="7425" max="7425" width="14.140625" style="287" customWidth="1"/>
    <col min="7426" max="7426" width="13.5703125" style="287" customWidth="1"/>
    <col min="7427" max="7427" width="10.85546875" style="287" customWidth="1"/>
    <col min="7428" max="7428" width="2.140625" style="287" bestFit="1" customWidth="1"/>
    <col min="7429" max="7678" width="3.28515625" style="287" customWidth="1"/>
    <col min="7679" max="7679" width="14.85546875" style="287" customWidth="1"/>
    <col min="7680" max="7680" width="69.85546875" style="287" customWidth="1"/>
    <col min="7681" max="7681" width="14.140625" style="287" customWidth="1"/>
    <col min="7682" max="7682" width="13.5703125" style="287" customWidth="1"/>
    <col min="7683" max="7683" width="10.85546875" style="287" customWidth="1"/>
    <col min="7684" max="7684" width="2.140625" style="287" bestFit="1" customWidth="1"/>
    <col min="7685" max="7934" width="3.28515625" style="287" customWidth="1"/>
    <col min="7935" max="7935" width="14.85546875" style="287" customWidth="1"/>
    <col min="7936" max="7936" width="69.85546875" style="287" customWidth="1"/>
    <col min="7937" max="7937" width="14.140625" style="287" customWidth="1"/>
    <col min="7938" max="7938" width="13.5703125" style="287" customWidth="1"/>
    <col min="7939" max="7939" width="10.85546875" style="287" customWidth="1"/>
    <col min="7940" max="7940" width="2.140625" style="287" bestFit="1" customWidth="1"/>
    <col min="7941" max="8190" width="3.28515625" style="287" customWidth="1"/>
    <col min="8191" max="8191" width="14.85546875" style="287" customWidth="1"/>
    <col min="8192" max="8192" width="69.85546875" style="287" customWidth="1"/>
    <col min="8193" max="8193" width="14.140625" style="287" customWidth="1"/>
    <col min="8194" max="8194" width="13.5703125" style="287" customWidth="1"/>
    <col min="8195" max="8195" width="10.85546875" style="287" customWidth="1"/>
    <col min="8196" max="8196" width="2.140625" style="287" bestFit="1" customWidth="1"/>
    <col min="8197" max="8446" width="3.28515625" style="287" customWidth="1"/>
    <col min="8447" max="8447" width="14.85546875" style="287" customWidth="1"/>
    <col min="8448" max="8448" width="69.85546875" style="287" customWidth="1"/>
    <col min="8449" max="8449" width="14.140625" style="287" customWidth="1"/>
    <col min="8450" max="8450" width="13.5703125" style="287" customWidth="1"/>
    <col min="8451" max="8451" width="10.85546875" style="287" customWidth="1"/>
    <col min="8452" max="8452" width="2.140625" style="287" bestFit="1" customWidth="1"/>
    <col min="8453" max="8702" width="3.28515625" style="287" customWidth="1"/>
    <col min="8703" max="8703" width="14.85546875" style="287" customWidth="1"/>
    <col min="8704" max="8704" width="69.85546875" style="287" customWidth="1"/>
    <col min="8705" max="8705" width="14.140625" style="287" customWidth="1"/>
    <col min="8706" max="8706" width="13.5703125" style="287" customWidth="1"/>
    <col min="8707" max="8707" width="10.85546875" style="287" customWidth="1"/>
    <col min="8708" max="8708" width="2.140625" style="287" bestFit="1" customWidth="1"/>
    <col min="8709" max="8958" width="3.28515625" style="287" customWidth="1"/>
    <col min="8959" max="8959" width="14.85546875" style="287" customWidth="1"/>
    <col min="8960" max="8960" width="69.85546875" style="287" customWidth="1"/>
    <col min="8961" max="8961" width="14.140625" style="287" customWidth="1"/>
    <col min="8962" max="8962" width="13.5703125" style="287" customWidth="1"/>
    <col min="8963" max="8963" width="10.85546875" style="287" customWidth="1"/>
    <col min="8964" max="8964" width="2.140625" style="287" bestFit="1" customWidth="1"/>
    <col min="8965" max="9214" width="3.28515625" style="287" customWidth="1"/>
    <col min="9215" max="9215" width="14.85546875" style="287" customWidth="1"/>
    <col min="9216" max="9216" width="69.85546875" style="287" customWidth="1"/>
    <col min="9217" max="9217" width="14.140625" style="287" customWidth="1"/>
    <col min="9218" max="9218" width="13.5703125" style="287" customWidth="1"/>
    <col min="9219" max="9219" width="10.85546875" style="287" customWidth="1"/>
    <col min="9220" max="9220" width="2.140625" style="287" bestFit="1" customWidth="1"/>
    <col min="9221" max="9470" width="3.28515625" style="287" customWidth="1"/>
    <col min="9471" max="9471" width="14.85546875" style="287" customWidth="1"/>
    <col min="9472" max="9472" width="69.85546875" style="287" customWidth="1"/>
    <col min="9473" max="9473" width="14.140625" style="287" customWidth="1"/>
    <col min="9474" max="9474" width="13.5703125" style="287" customWidth="1"/>
    <col min="9475" max="9475" width="10.85546875" style="287" customWidth="1"/>
    <col min="9476" max="9476" width="2.140625" style="287" bestFit="1" customWidth="1"/>
    <col min="9477" max="9726" width="3.28515625" style="287" customWidth="1"/>
    <col min="9727" max="9727" width="14.85546875" style="287" customWidth="1"/>
    <col min="9728" max="9728" width="69.85546875" style="287" customWidth="1"/>
    <col min="9729" max="9729" width="14.140625" style="287" customWidth="1"/>
    <col min="9730" max="9730" width="13.5703125" style="287" customWidth="1"/>
    <col min="9731" max="9731" width="10.85546875" style="287" customWidth="1"/>
    <col min="9732" max="9732" width="2.140625" style="287" bestFit="1" customWidth="1"/>
    <col min="9733" max="9982" width="3.28515625" style="287" customWidth="1"/>
    <col min="9983" max="9983" width="14.85546875" style="287" customWidth="1"/>
    <col min="9984" max="9984" width="69.85546875" style="287" customWidth="1"/>
    <col min="9985" max="9985" width="14.140625" style="287" customWidth="1"/>
    <col min="9986" max="9986" width="13.5703125" style="287" customWidth="1"/>
    <col min="9987" max="9987" width="10.85546875" style="287" customWidth="1"/>
    <col min="9988" max="9988" width="2.140625" style="287" bestFit="1" customWidth="1"/>
    <col min="9989" max="10238" width="3.28515625" style="287" customWidth="1"/>
    <col min="10239" max="10239" width="14.85546875" style="287" customWidth="1"/>
    <col min="10240" max="10240" width="69.85546875" style="287" customWidth="1"/>
    <col min="10241" max="10241" width="14.140625" style="287" customWidth="1"/>
    <col min="10242" max="10242" width="13.5703125" style="287" customWidth="1"/>
    <col min="10243" max="10243" width="10.85546875" style="287" customWidth="1"/>
    <col min="10244" max="10244" width="2.140625" style="287" bestFit="1" customWidth="1"/>
    <col min="10245" max="10494" width="3.28515625" style="287" customWidth="1"/>
    <col min="10495" max="10495" width="14.85546875" style="287" customWidth="1"/>
    <col min="10496" max="10496" width="69.85546875" style="287" customWidth="1"/>
    <col min="10497" max="10497" width="14.140625" style="287" customWidth="1"/>
    <col min="10498" max="10498" width="13.5703125" style="287" customWidth="1"/>
    <col min="10499" max="10499" width="10.85546875" style="287" customWidth="1"/>
    <col min="10500" max="10500" width="2.140625" style="287" bestFit="1" customWidth="1"/>
    <col min="10501" max="10750" width="3.28515625" style="287" customWidth="1"/>
    <col min="10751" max="10751" width="14.85546875" style="287" customWidth="1"/>
    <col min="10752" max="10752" width="69.85546875" style="287" customWidth="1"/>
    <col min="10753" max="10753" width="14.140625" style="287" customWidth="1"/>
    <col min="10754" max="10754" width="13.5703125" style="287" customWidth="1"/>
    <col min="10755" max="10755" width="10.85546875" style="287" customWidth="1"/>
    <col min="10756" max="10756" width="2.140625" style="287" bestFit="1" customWidth="1"/>
    <col min="10757" max="11006" width="3.28515625" style="287" customWidth="1"/>
    <col min="11007" max="11007" width="14.85546875" style="287" customWidth="1"/>
    <col min="11008" max="11008" width="69.85546875" style="287" customWidth="1"/>
    <col min="11009" max="11009" width="14.140625" style="287" customWidth="1"/>
    <col min="11010" max="11010" width="13.5703125" style="287" customWidth="1"/>
    <col min="11011" max="11011" width="10.85546875" style="287" customWidth="1"/>
    <col min="11012" max="11012" width="2.140625" style="287" bestFit="1" customWidth="1"/>
    <col min="11013" max="11262" width="3.28515625" style="287" customWidth="1"/>
    <col min="11263" max="11263" width="14.85546875" style="287" customWidth="1"/>
    <col min="11264" max="11264" width="69.85546875" style="287" customWidth="1"/>
    <col min="11265" max="11265" width="14.140625" style="287" customWidth="1"/>
    <col min="11266" max="11266" width="13.5703125" style="287" customWidth="1"/>
    <col min="11267" max="11267" width="10.85546875" style="287" customWidth="1"/>
    <col min="11268" max="11268" width="2.140625" style="287" bestFit="1" customWidth="1"/>
    <col min="11269" max="11518" width="3.28515625" style="287" customWidth="1"/>
    <col min="11519" max="11519" width="14.85546875" style="287" customWidth="1"/>
    <col min="11520" max="11520" width="69.85546875" style="287" customWidth="1"/>
    <col min="11521" max="11521" width="14.140625" style="287" customWidth="1"/>
    <col min="11522" max="11522" width="13.5703125" style="287" customWidth="1"/>
    <col min="11523" max="11523" width="10.85546875" style="287" customWidth="1"/>
    <col min="11524" max="11524" width="2.140625" style="287" bestFit="1" customWidth="1"/>
    <col min="11525" max="11774" width="3.28515625" style="287" customWidth="1"/>
    <col min="11775" max="11775" width="14.85546875" style="287" customWidth="1"/>
    <col min="11776" max="11776" width="69.85546875" style="287" customWidth="1"/>
    <col min="11777" max="11777" width="14.140625" style="287" customWidth="1"/>
    <col min="11778" max="11778" width="13.5703125" style="287" customWidth="1"/>
    <col min="11779" max="11779" width="10.85546875" style="287" customWidth="1"/>
    <col min="11780" max="11780" width="2.140625" style="287" bestFit="1" customWidth="1"/>
    <col min="11781" max="12030" width="3.28515625" style="287" customWidth="1"/>
    <col min="12031" max="12031" width="14.85546875" style="287" customWidth="1"/>
    <col min="12032" max="12032" width="69.85546875" style="287" customWidth="1"/>
    <col min="12033" max="12033" width="14.140625" style="287" customWidth="1"/>
    <col min="12034" max="12034" width="13.5703125" style="287" customWidth="1"/>
    <col min="12035" max="12035" width="10.85546875" style="287" customWidth="1"/>
    <col min="12036" max="12036" width="2.140625" style="287" bestFit="1" customWidth="1"/>
    <col min="12037" max="12286" width="3.28515625" style="287" customWidth="1"/>
    <col min="12287" max="12287" width="14.85546875" style="287" customWidth="1"/>
    <col min="12288" max="12288" width="69.85546875" style="287" customWidth="1"/>
    <col min="12289" max="12289" width="14.140625" style="287" customWidth="1"/>
    <col min="12290" max="12290" width="13.5703125" style="287" customWidth="1"/>
    <col min="12291" max="12291" width="10.85546875" style="287" customWidth="1"/>
    <col min="12292" max="12292" width="2.140625" style="287" bestFit="1" customWidth="1"/>
    <col min="12293" max="12542" width="3.28515625" style="287" customWidth="1"/>
    <col min="12543" max="12543" width="14.85546875" style="287" customWidth="1"/>
    <col min="12544" max="12544" width="69.85546875" style="287" customWidth="1"/>
    <col min="12545" max="12545" width="14.140625" style="287" customWidth="1"/>
    <col min="12546" max="12546" width="13.5703125" style="287" customWidth="1"/>
    <col min="12547" max="12547" width="10.85546875" style="287" customWidth="1"/>
    <col min="12548" max="12548" width="2.140625" style="287" bestFit="1" customWidth="1"/>
    <col min="12549" max="12798" width="3.28515625" style="287" customWidth="1"/>
    <col min="12799" max="12799" width="14.85546875" style="287" customWidth="1"/>
    <col min="12800" max="12800" width="69.85546875" style="287" customWidth="1"/>
    <col min="12801" max="12801" width="14.140625" style="287" customWidth="1"/>
    <col min="12802" max="12802" width="13.5703125" style="287" customWidth="1"/>
    <col min="12803" max="12803" width="10.85546875" style="287" customWidth="1"/>
    <col min="12804" max="12804" width="2.140625" style="287" bestFit="1" customWidth="1"/>
    <col min="12805" max="13054" width="3.28515625" style="287" customWidth="1"/>
    <col min="13055" max="13055" width="14.85546875" style="287" customWidth="1"/>
    <col min="13056" max="13056" width="69.85546875" style="287" customWidth="1"/>
    <col min="13057" max="13057" width="14.140625" style="287" customWidth="1"/>
    <col min="13058" max="13058" width="13.5703125" style="287" customWidth="1"/>
    <col min="13059" max="13059" width="10.85546875" style="287" customWidth="1"/>
    <col min="13060" max="13060" width="2.140625" style="287" bestFit="1" customWidth="1"/>
    <col min="13061" max="13310" width="3.28515625" style="287" customWidth="1"/>
    <col min="13311" max="13311" width="14.85546875" style="287" customWidth="1"/>
    <col min="13312" max="13312" width="69.85546875" style="287" customWidth="1"/>
    <col min="13313" max="13313" width="14.140625" style="287" customWidth="1"/>
    <col min="13314" max="13314" width="13.5703125" style="287" customWidth="1"/>
    <col min="13315" max="13315" width="10.85546875" style="287" customWidth="1"/>
    <col min="13316" max="13316" width="2.140625" style="287" bestFit="1" customWidth="1"/>
    <col min="13317" max="13566" width="3.28515625" style="287" customWidth="1"/>
    <col min="13567" max="13567" width="14.85546875" style="287" customWidth="1"/>
    <col min="13568" max="13568" width="69.85546875" style="287" customWidth="1"/>
    <col min="13569" max="13569" width="14.140625" style="287" customWidth="1"/>
    <col min="13570" max="13570" width="13.5703125" style="287" customWidth="1"/>
    <col min="13571" max="13571" width="10.85546875" style="287" customWidth="1"/>
    <col min="13572" max="13572" width="2.140625" style="287" bestFit="1" customWidth="1"/>
    <col min="13573" max="13822" width="3.28515625" style="287" customWidth="1"/>
    <col min="13823" max="13823" width="14.85546875" style="287" customWidth="1"/>
    <col min="13824" max="13824" width="69.85546875" style="287" customWidth="1"/>
    <col min="13825" max="13825" width="14.140625" style="287" customWidth="1"/>
    <col min="13826" max="13826" width="13.5703125" style="287" customWidth="1"/>
    <col min="13827" max="13827" width="10.85546875" style="287" customWidth="1"/>
    <col min="13828" max="13828" width="2.140625" style="287" bestFit="1" customWidth="1"/>
    <col min="13829" max="14078" width="3.28515625" style="287" customWidth="1"/>
    <col min="14079" max="14079" width="14.85546875" style="287" customWidth="1"/>
    <col min="14080" max="14080" width="69.85546875" style="287" customWidth="1"/>
    <col min="14081" max="14081" width="14.140625" style="287" customWidth="1"/>
    <col min="14082" max="14082" width="13.5703125" style="287" customWidth="1"/>
    <col min="14083" max="14083" width="10.85546875" style="287" customWidth="1"/>
    <col min="14084" max="14084" width="2.140625" style="287" bestFit="1" customWidth="1"/>
    <col min="14085" max="14334" width="3.28515625" style="287" customWidth="1"/>
    <col min="14335" max="14335" width="14.85546875" style="287" customWidth="1"/>
    <col min="14336" max="14336" width="69.85546875" style="287" customWidth="1"/>
    <col min="14337" max="14337" width="14.140625" style="287" customWidth="1"/>
    <col min="14338" max="14338" width="13.5703125" style="287" customWidth="1"/>
    <col min="14339" max="14339" width="10.85546875" style="287" customWidth="1"/>
    <col min="14340" max="14340" width="2.140625" style="287" bestFit="1" customWidth="1"/>
    <col min="14341" max="14590" width="3.28515625" style="287" customWidth="1"/>
    <col min="14591" max="14591" width="14.85546875" style="287" customWidth="1"/>
    <col min="14592" max="14592" width="69.85546875" style="287" customWidth="1"/>
    <col min="14593" max="14593" width="14.140625" style="287" customWidth="1"/>
    <col min="14594" max="14594" width="13.5703125" style="287" customWidth="1"/>
    <col min="14595" max="14595" width="10.85546875" style="287" customWidth="1"/>
    <col min="14596" max="14596" width="2.140625" style="287" bestFit="1" customWidth="1"/>
    <col min="14597" max="14846" width="3.28515625" style="287" customWidth="1"/>
    <col min="14847" max="14847" width="14.85546875" style="287" customWidth="1"/>
    <col min="14848" max="14848" width="69.85546875" style="287" customWidth="1"/>
    <col min="14849" max="14849" width="14.140625" style="287" customWidth="1"/>
    <col min="14850" max="14850" width="13.5703125" style="287" customWidth="1"/>
    <col min="14851" max="14851" width="10.85546875" style="287" customWidth="1"/>
    <col min="14852" max="14852" width="2.140625" style="287" bestFit="1" customWidth="1"/>
    <col min="14853" max="15102" width="3.28515625" style="287" customWidth="1"/>
    <col min="15103" max="15103" width="14.85546875" style="287" customWidth="1"/>
    <col min="15104" max="15104" width="69.85546875" style="287" customWidth="1"/>
    <col min="15105" max="15105" width="14.140625" style="287" customWidth="1"/>
    <col min="15106" max="15106" width="13.5703125" style="287" customWidth="1"/>
    <col min="15107" max="15107" width="10.85546875" style="287" customWidth="1"/>
    <col min="15108" max="15108" width="2.140625" style="287" bestFit="1" customWidth="1"/>
    <col min="15109" max="15358" width="3.28515625" style="287" customWidth="1"/>
    <col min="15359" max="15359" width="14.85546875" style="287" customWidth="1"/>
    <col min="15360" max="15360" width="69.85546875" style="287" customWidth="1"/>
    <col min="15361" max="15361" width="14.140625" style="287" customWidth="1"/>
    <col min="15362" max="15362" width="13.5703125" style="287" customWidth="1"/>
    <col min="15363" max="15363" width="10.85546875" style="287" customWidth="1"/>
    <col min="15364" max="15364" width="2.140625" style="287" bestFit="1" customWidth="1"/>
    <col min="15365" max="15614" width="3.28515625" style="287" customWidth="1"/>
    <col min="15615" max="15615" width="14.85546875" style="287" customWidth="1"/>
    <col min="15616" max="15616" width="69.85546875" style="287" customWidth="1"/>
    <col min="15617" max="15617" width="14.140625" style="287" customWidth="1"/>
    <col min="15618" max="15618" width="13.5703125" style="287" customWidth="1"/>
    <col min="15619" max="15619" width="10.85546875" style="287" customWidth="1"/>
    <col min="15620" max="15620" width="2.140625" style="287" bestFit="1" customWidth="1"/>
    <col min="15621" max="15870" width="3.28515625" style="287" customWidth="1"/>
    <col min="15871" max="15871" width="14.85546875" style="287" customWidth="1"/>
    <col min="15872" max="15872" width="69.85546875" style="287" customWidth="1"/>
    <col min="15873" max="15873" width="14.140625" style="287" customWidth="1"/>
    <col min="15874" max="15874" width="13.5703125" style="287" customWidth="1"/>
    <col min="15875" max="15875" width="10.85546875" style="287" customWidth="1"/>
    <col min="15876" max="15876" width="2.140625" style="287" bestFit="1" customWidth="1"/>
    <col min="15877" max="16126" width="3.28515625" style="287" customWidth="1"/>
    <col min="16127" max="16127" width="14.85546875" style="287" customWidth="1"/>
    <col min="16128" max="16128" width="69.85546875" style="287" customWidth="1"/>
    <col min="16129" max="16129" width="14.140625" style="287" customWidth="1"/>
    <col min="16130" max="16130" width="13.5703125" style="287" customWidth="1"/>
    <col min="16131" max="16131" width="10.85546875" style="287" customWidth="1"/>
    <col min="16132" max="16132" width="2.140625" style="287" bestFit="1" customWidth="1"/>
    <col min="16133" max="16384" width="3.28515625" style="287" customWidth="1"/>
  </cols>
  <sheetData>
    <row r="1" spans="1:9" s="282" customFormat="1" ht="12.75" customHeight="1" x14ac:dyDescent="0.2">
      <c r="A1" s="852" t="s">
        <v>410</v>
      </c>
      <c r="B1" s="853"/>
      <c r="C1" s="854"/>
      <c r="D1" s="305"/>
      <c r="E1" s="305"/>
      <c r="F1" s="305"/>
      <c r="G1" s="155"/>
      <c r="I1" s="155"/>
    </row>
    <row r="2" spans="1:9" s="284" customFormat="1" ht="12.75" customHeight="1" x14ac:dyDescent="0.2">
      <c r="A2" s="855" t="s">
        <v>408</v>
      </c>
      <c r="B2" s="709"/>
      <c r="C2" s="856"/>
      <c r="D2" s="305"/>
      <c r="E2" s="305"/>
      <c r="F2" s="305"/>
      <c r="G2" s="283"/>
      <c r="I2" s="283"/>
    </row>
    <row r="3" spans="1:9" s="284" customFormat="1" ht="12.75" customHeight="1" x14ac:dyDescent="0.2">
      <c r="A3" s="855" t="s">
        <v>412</v>
      </c>
      <c r="B3" s="709"/>
      <c r="C3" s="856"/>
      <c r="D3" s="305"/>
      <c r="E3" s="305"/>
      <c r="F3" s="305"/>
      <c r="G3" s="283"/>
      <c r="I3" s="283"/>
    </row>
    <row r="4" spans="1:9" s="284" customFormat="1" ht="12.75" customHeight="1" x14ac:dyDescent="0.2">
      <c r="A4" s="855" t="s">
        <v>0</v>
      </c>
      <c r="B4" s="709"/>
      <c r="C4" s="856"/>
      <c r="D4" s="305"/>
      <c r="E4" s="305"/>
      <c r="F4" s="305"/>
      <c r="G4" s="283"/>
      <c r="I4" s="283"/>
    </row>
    <row r="5" spans="1:9" s="284" customFormat="1" ht="12" x14ac:dyDescent="0.2">
      <c r="A5" s="540"/>
      <c r="B5" s="285"/>
      <c r="C5" s="303"/>
      <c r="D5" s="285"/>
      <c r="E5" s="285"/>
      <c r="F5" s="282"/>
      <c r="G5" s="282"/>
      <c r="I5" s="282"/>
    </row>
    <row r="6" spans="1:9" s="284" customFormat="1" ht="23.25" customHeight="1" x14ac:dyDescent="0.2">
      <c r="A6" s="596" t="s">
        <v>3</v>
      </c>
      <c r="B6" s="597" t="str">
        <f>EA!B6</f>
        <v>UNIVERSIDAD TECNOLÓGICA DE CALVILLO</v>
      </c>
      <c r="C6" s="598"/>
      <c r="D6" s="286"/>
      <c r="E6" s="286"/>
      <c r="F6" s="286"/>
      <c r="G6" s="286"/>
      <c r="I6" s="282"/>
    </row>
    <row r="7" spans="1:9" x14ac:dyDescent="0.25">
      <c r="A7" s="595"/>
      <c r="B7" s="514"/>
      <c r="C7" s="549"/>
    </row>
    <row r="8" spans="1:9" x14ac:dyDescent="0.25">
      <c r="A8" s="512" t="s">
        <v>400</v>
      </c>
      <c r="B8" s="513" t="s">
        <v>401</v>
      </c>
      <c r="C8" s="513" t="s">
        <v>209</v>
      </c>
      <c r="D8" s="289"/>
      <c r="E8" s="289"/>
      <c r="F8" s="289"/>
      <c r="G8" s="289"/>
    </row>
    <row r="9" spans="1:9" x14ac:dyDescent="0.25">
      <c r="A9" s="442"/>
      <c r="B9" s="443"/>
      <c r="C9" s="442"/>
    </row>
    <row r="10" spans="1:9" x14ac:dyDescent="0.25">
      <c r="A10" s="444">
        <v>3</v>
      </c>
      <c r="B10" s="444" t="s">
        <v>4935</v>
      </c>
      <c r="C10" s="445">
        <v>4319899</v>
      </c>
      <c r="D10" s="290"/>
      <c r="E10" s="290"/>
      <c r="F10" s="290"/>
      <c r="G10" s="290"/>
    </row>
    <row r="11" spans="1:9" x14ac:dyDescent="0.25">
      <c r="A11" s="444">
        <v>6</v>
      </c>
      <c r="B11" s="444" t="s">
        <v>4937</v>
      </c>
      <c r="C11" s="445">
        <v>1572291</v>
      </c>
      <c r="D11" s="290"/>
      <c r="E11" s="290"/>
      <c r="F11" s="290"/>
      <c r="G11" s="290"/>
    </row>
    <row r="12" spans="1:9" x14ac:dyDescent="0.25">
      <c r="A12" s="444">
        <v>7</v>
      </c>
      <c r="B12" s="444" t="s">
        <v>4939</v>
      </c>
      <c r="C12" s="445">
        <v>2709561</v>
      </c>
      <c r="D12" s="290"/>
      <c r="E12" s="290"/>
      <c r="F12" s="290"/>
      <c r="G12" s="290"/>
    </row>
    <row r="13" spans="1:9" x14ac:dyDescent="0.25">
      <c r="A13" s="444">
        <v>10</v>
      </c>
      <c r="B13" s="444" t="s">
        <v>4941</v>
      </c>
      <c r="C13" s="445">
        <v>3000000</v>
      </c>
    </row>
    <row r="14" spans="1:9" x14ac:dyDescent="0.25">
      <c r="A14" s="444"/>
      <c r="B14" s="444"/>
      <c r="C14" s="445">
        <v>0</v>
      </c>
    </row>
    <row r="15" spans="1:9" x14ac:dyDescent="0.25">
      <c r="A15" s="444"/>
      <c r="B15" s="444"/>
      <c r="C15" s="445">
        <v>0</v>
      </c>
    </row>
    <row r="16" spans="1:9" x14ac:dyDescent="0.25">
      <c r="A16" s="444"/>
      <c r="B16" s="444"/>
      <c r="C16" s="445">
        <v>0</v>
      </c>
    </row>
    <row r="17" spans="1:8" x14ac:dyDescent="0.25">
      <c r="A17" s="444"/>
      <c r="B17" s="444"/>
      <c r="C17" s="445">
        <v>0</v>
      </c>
    </row>
    <row r="18" spans="1:8" x14ac:dyDescent="0.25">
      <c r="A18" s="446"/>
      <c r="B18" s="447"/>
      <c r="C18" s="446"/>
    </row>
    <row r="19" spans="1:8" x14ac:dyDescent="0.25">
      <c r="A19" s="467"/>
      <c r="B19" s="467" t="s">
        <v>239</v>
      </c>
      <c r="C19" s="637">
        <f>SUM(C10:C18)</f>
        <v>11601751</v>
      </c>
    </row>
    <row r="20" spans="1:8" x14ac:dyDescent="0.25">
      <c r="B20" s="291"/>
      <c r="C20" s="292"/>
      <c r="D20" s="294"/>
      <c r="E20" s="294"/>
      <c r="F20" s="294"/>
      <c r="G20" s="294"/>
    </row>
    <row r="23" spans="1:8" x14ac:dyDescent="0.25">
      <c r="D23" s="295"/>
      <c r="E23" s="295"/>
      <c r="F23" s="295"/>
      <c r="G23" s="295"/>
      <c r="H23" s="295"/>
    </row>
  </sheetData>
  <sheetProtection insertRows="0" deleteColumns="0"/>
  <mergeCells count="4">
    <mergeCell ref="A1:C1"/>
    <mergeCell ref="A2:C2"/>
    <mergeCell ref="A3:C3"/>
    <mergeCell ref="A4:C4"/>
  </mergeCells>
  <printOptions horizontalCentered="1"/>
  <pageMargins left="0.59055118110236227" right="0.39370078740157483" top="0.78740157480314965" bottom="0.39370078740157483" header="0" footer="0"/>
  <pageSetup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showGridLines="0" topLeftCell="A37" zoomScale="82" zoomScaleNormal="82" zoomScalePageLayoutView="80" workbookViewId="0">
      <selection activeCell="E72" sqref="E72"/>
    </sheetView>
  </sheetViews>
  <sheetFormatPr baseColWidth="10" defaultRowHeight="12" x14ac:dyDescent="0.2"/>
  <cols>
    <col min="1" max="1" width="64.7109375" style="120" customWidth="1"/>
    <col min="2" max="3" width="21" style="119" customWidth="1"/>
    <col min="4" max="4" width="7.7109375" style="119" customWidth="1"/>
    <col min="5" max="5" width="54.42578125" style="119" customWidth="1"/>
    <col min="6" max="7" width="21" style="119" customWidth="1"/>
    <col min="8" max="8" width="4.85546875" style="92" customWidth="1"/>
    <col min="9" max="9" width="1.7109375" style="118" customWidth="1"/>
    <col min="10" max="16384" width="11.42578125" style="119"/>
  </cols>
  <sheetData>
    <row r="1" spans="1:9" ht="14.1" customHeight="1" x14ac:dyDescent="0.25">
      <c r="A1" s="700" t="s">
        <v>410</v>
      </c>
      <c r="B1" s="699"/>
      <c r="C1" s="699"/>
      <c r="D1" s="699"/>
      <c r="E1" s="699"/>
      <c r="F1" s="699"/>
      <c r="G1" s="699"/>
      <c r="H1" s="699"/>
      <c r="I1" s="120"/>
    </row>
    <row r="2" spans="1:9" ht="14.1" customHeight="1" x14ac:dyDescent="0.25">
      <c r="A2" s="700" t="s">
        <v>420</v>
      </c>
      <c r="B2" s="699"/>
      <c r="C2" s="699"/>
      <c r="D2" s="699"/>
      <c r="E2" s="699"/>
      <c r="F2" s="699"/>
      <c r="G2" s="699"/>
      <c r="H2" s="699"/>
    </row>
    <row r="3" spans="1:9" ht="14.1" customHeight="1" x14ac:dyDescent="0.25">
      <c r="A3" s="700" t="s">
        <v>409</v>
      </c>
      <c r="B3" s="699"/>
      <c r="C3" s="699"/>
      <c r="D3" s="699"/>
      <c r="E3" s="699"/>
      <c r="F3" s="699"/>
      <c r="G3" s="699"/>
      <c r="H3" s="699"/>
    </row>
    <row r="4" spans="1:9" ht="14.1" customHeight="1" x14ac:dyDescent="0.25">
      <c r="A4" s="698" t="s">
        <v>0</v>
      </c>
      <c r="B4" s="699"/>
      <c r="C4" s="699"/>
      <c r="D4" s="699"/>
      <c r="E4" s="699"/>
      <c r="F4" s="699"/>
      <c r="G4" s="699"/>
      <c r="H4" s="699"/>
    </row>
    <row r="5" spans="1:9" ht="27.75" customHeight="1" x14ac:dyDescent="0.2">
      <c r="A5" s="574" t="s">
        <v>3</v>
      </c>
      <c r="B5" s="575" t="str">
        <f>EA!B6</f>
        <v>UNIVERSIDAD TECNOLÓGICA DE CALVILLO</v>
      </c>
      <c r="C5" s="576"/>
      <c r="D5" s="576"/>
      <c r="E5" s="576"/>
      <c r="F5" s="576"/>
      <c r="G5" s="576"/>
      <c r="H5" s="577"/>
    </row>
    <row r="6" spans="1:9" s="99" customFormat="1" ht="8.1" customHeight="1" x14ac:dyDescent="0.2">
      <c r="A6" s="488"/>
      <c r="B6" s="518"/>
      <c r="C6" s="518"/>
      <c r="D6" s="518"/>
      <c r="E6" s="518"/>
      <c r="F6" s="519"/>
      <c r="G6" s="519"/>
      <c r="H6" s="520"/>
      <c r="I6" s="489"/>
    </row>
    <row r="7" spans="1:9" s="125" customFormat="1" ht="15" customHeight="1" x14ac:dyDescent="0.2">
      <c r="A7" s="703" t="s">
        <v>76</v>
      </c>
      <c r="B7" s="350" t="s">
        <v>4</v>
      </c>
      <c r="C7" s="350"/>
      <c r="D7" s="350"/>
      <c r="E7" s="705" t="s">
        <v>76</v>
      </c>
      <c r="F7" s="350" t="s">
        <v>4</v>
      </c>
      <c r="G7" s="350"/>
      <c r="H7" s="351"/>
      <c r="I7" s="124"/>
    </row>
    <row r="8" spans="1:9" s="125" customFormat="1" ht="15" customHeight="1" x14ac:dyDescent="0.2">
      <c r="A8" s="704"/>
      <c r="B8" s="352">
        <v>2017</v>
      </c>
      <c r="C8" s="352">
        <v>2016</v>
      </c>
      <c r="D8" s="352"/>
      <c r="E8" s="706"/>
      <c r="F8" s="352">
        <v>2017</v>
      </c>
      <c r="G8" s="352">
        <v>2016</v>
      </c>
      <c r="H8" s="353"/>
      <c r="I8" s="124"/>
    </row>
    <row r="9" spans="1:9" ht="3" customHeight="1" x14ac:dyDescent="0.2">
      <c r="A9" s="490"/>
      <c r="B9" s="122"/>
      <c r="C9" s="122"/>
      <c r="D9" s="122"/>
      <c r="E9" s="122"/>
      <c r="F9" s="122"/>
      <c r="G9" s="122"/>
      <c r="H9" s="126"/>
      <c r="I9" s="120"/>
    </row>
    <row r="10" spans="1:9" ht="3" customHeight="1" x14ac:dyDescent="0.2">
      <c r="A10" s="490"/>
      <c r="B10" s="122"/>
      <c r="C10" s="122"/>
      <c r="D10" s="122"/>
      <c r="E10" s="122"/>
      <c r="F10" s="122"/>
      <c r="G10" s="122"/>
      <c r="H10" s="126"/>
    </row>
    <row r="11" spans="1:9" x14ac:dyDescent="0.2">
      <c r="A11" s="491" t="s">
        <v>5</v>
      </c>
      <c r="B11" s="128"/>
      <c r="C11" s="129"/>
      <c r="D11" s="129"/>
      <c r="E11" s="306" t="s">
        <v>6</v>
      </c>
      <c r="F11" s="130"/>
      <c r="G11" s="130"/>
      <c r="H11" s="126"/>
    </row>
    <row r="12" spans="1:9" ht="5.0999999999999996" customHeight="1" x14ac:dyDescent="0.2">
      <c r="A12" s="491"/>
      <c r="B12" s="131"/>
      <c r="C12" s="131"/>
      <c r="D12" s="131"/>
      <c r="E12" s="306"/>
      <c r="F12" s="132"/>
      <c r="G12" s="132"/>
      <c r="H12" s="126"/>
    </row>
    <row r="13" spans="1:9" x14ac:dyDescent="0.2">
      <c r="A13" s="492" t="s">
        <v>7</v>
      </c>
      <c r="B13" s="131"/>
      <c r="C13" s="131"/>
      <c r="D13" s="131"/>
      <c r="E13" s="307" t="s">
        <v>8</v>
      </c>
      <c r="F13" s="131"/>
      <c r="G13" s="131"/>
      <c r="H13" s="126"/>
    </row>
    <row r="14" spans="1:9" ht="5.0999999999999996" customHeight="1" x14ac:dyDescent="0.2">
      <c r="A14" s="492"/>
      <c r="B14" s="131"/>
      <c r="C14" s="131"/>
      <c r="D14" s="131"/>
      <c r="E14" s="307"/>
      <c r="F14" s="131"/>
      <c r="G14" s="131"/>
      <c r="H14" s="126"/>
    </row>
    <row r="15" spans="1:9" x14ac:dyDescent="0.2">
      <c r="A15" s="493" t="s">
        <v>9</v>
      </c>
      <c r="B15" s="133">
        <v>5631393</v>
      </c>
      <c r="C15" s="133">
        <v>6401755</v>
      </c>
      <c r="D15" s="133"/>
      <c r="E15" s="134" t="s">
        <v>10</v>
      </c>
      <c r="F15" s="133">
        <v>5678029</v>
      </c>
      <c r="G15" s="133">
        <v>839118</v>
      </c>
      <c r="H15" s="126"/>
    </row>
    <row r="16" spans="1:9" ht="12" customHeight="1" x14ac:dyDescent="0.2">
      <c r="A16" s="493" t="s">
        <v>11</v>
      </c>
      <c r="B16" s="133">
        <v>56130</v>
      </c>
      <c r="C16" s="133">
        <v>39370</v>
      </c>
      <c r="D16" s="133"/>
      <c r="E16" s="134" t="s">
        <v>12</v>
      </c>
      <c r="F16" s="133">
        <v>0</v>
      </c>
      <c r="G16" s="133">
        <v>0</v>
      </c>
      <c r="H16" s="126"/>
    </row>
    <row r="17" spans="1:8" ht="12" customHeight="1" x14ac:dyDescent="0.2">
      <c r="A17" s="493" t="s">
        <v>13</v>
      </c>
      <c r="B17" s="133">
        <v>30982</v>
      </c>
      <c r="C17" s="133">
        <v>0</v>
      </c>
      <c r="D17" s="133"/>
      <c r="E17" s="134" t="s">
        <v>14</v>
      </c>
      <c r="F17" s="133">
        <v>0</v>
      </c>
      <c r="G17" s="133">
        <v>0</v>
      </c>
      <c r="H17" s="126"/>
    </row>
    <row r="18" spans="1:8" x14ac:dyDescent="0.2">
      <c r="A18" s="493" t="s">
        <v>15</v>
      </c>
      <c r="B18" s="133">
        <v>0</v>
      </c>
      <c r="C18" s="133">
        <v>0</v>
      </c>
      <c r="D18" s="133"/>
      <c r="E18" s="134" t="s">
        <v>16</v>
      </c>
      <c r="F18" s="133">
        <v>0</v>
      </c>
      <c r="G18" s="133">
        <v>0</v>
      </c>
      <c r="H18" s="126"/>
    </row>
    <row r="19" spans="1:8" x14ac:dyDescent="0.2">
      <c r="A19" s="493" t="s">
        <v>17</v>
      </c>
      <c r="B19" s="133">
        <v>0</v>
      </c>
      <c r="C19" s="133">
        <v>0</v>
      </c>
      <c r="D19" s="133"/>
      <c r="E19" s="134" t="s">
        <v>18</v>
      </c>
      <c r="F19" s="133">
        <v>0</v>
      </c>
      <c r="G19" s="133">
        <v>0</v>
      </c>
      <c r="H19" s="126"/>
    </row>
    <row r="20" spans="1:8" ht="25.5" customHeight="1" x14ac:dyDescent="0.2">
      <c r="A20" s="493" t="s">
        <v>19</v>
      </c>
      <c r="B20" s="133">
        <v>0</v>
      </c>
      <c r="C20" s="133">
        <v>0</v>
      </c>
      <c r="D20" s="133"/>
      <c r="E20" s="134" t="s">
        <v>20</v>
      </c>
      <c r="F20" s="133">
        <v>0</v>
      </c>
      <c r="G20" s="133">
        <v>0</v>
      </c>
      <c r="H20" s="126"/>
    </row>
    <row r="21" spans="1:8" x14ac:dyDescent="0.2">
      <c r="A21" s="493" t="s">
        <v>21</v>
      </c>
      <c r="B21" s="133">
        <v>80</v>
      </c>
      <c r="C21" s="133">
        <v>80</v>
      </c>
      <c r="D21" s="133"/>
      <c r="E21" s="134" t="s">
        <v>22</v>
      </c>
      <c r="F21" s="133">
        <v>0</v>
      </c>
      <c r="G21" s="133">
        <v>0</v>
      </c>
      <c r="H21" s="126"/>
    </row>
    <row r="22" spans="1:8" x14ac:dyDescent="0.2">
      <c r="A22" s="493"/>
      <c r="B22" s="135"/>
      <c r="C22" s="135"/>
      <c r="D22" s="135"/>
      <c r="E22" s="134" t="s">
        <v>23</v>
      </c>
      <c r="F22" s="133">
        <v>0</v>
      </c>
      <c r="G22" s="133">
        <v>0</v>
      </c>
      <c r="H22" s="126"/>
    </row>
    <row r="23" spans="1:8" x14ac:dyDescent="0.2">
      <c r="A23" s="492" t="s">
        <v>24</v>
      </c>
      <c r="B23" s="137">
        <f>SUM(B15:B21)</f>
        <v>5718585</v>
      </c>
      <c r="C23" s="137">
        <f>SUM(C15:C21)</f>
        <v>6441205</v>
      </c>
      <c r="D23" s="137"/>
      <c r="E23" s="306"/>
      <c r="F23" s="138"/>
      <c r="G23" s="138"/>
      <c r="H23" s="126"/>
    </row>
    <row r="24" spans="1:8" x14ac:dyDescent="0.2">
      <c r="A24" s="491"/>
      <c r="B24" s="138"/>
      <c r="C24" s="138"/>
      <c r="D24" s="138"/>
      <c r="E24" s="307" t="s">
        <v>25</v>
      </c>
      <c r="F24" s="137">
        <f>SUM(F15:F22)</f>
        <v>5678029</v>
      </c>
      <c r="G24" s="137">
        <f>SUM(G15:G22)</f>
        <v>839118</v>
      </c>
      <c r="H24" s="126"/>
    </row>
    <row r="25" spans="1:8" x14ac:dyDescent="0.2">
      <c r="A25" s="493"/>
      <c r="B25" s="135"/>
      <c r="C25" s="135"/>
      <c r="D25" s="135"/>
      <c r="E25" s="139"/>
      <c r="F25" s="135"/>
      <c r="G25" s="135"/>
      <c r="H25" s="126"/>
    </row>
    <row r="26" spans="1:8" x14ac:dyDescent="0.2">
      <c r="A26" s="492"/>
      <c r="B26" s="131"/>
      <c r="C26" s="131"/>
      <c r="D26" s="131"/>
      <c r="E26" s="307" t="s">
        <v>27</v>
      </c>
      <c r="F26" s="131"/>
      <c r="G26" s="131"/>
      <c r="H26" s="126"/>
    </row>
    <row r="27" spans="1:8" x14ac:dyDescent="0.2">
      <c r="A27" s="493"/>
      <c r="B27" s="135"/>
      <c r="C27" s="135"/>
      <c r="D27" s="135"/>
      <c r="E27" s="134"/>
      <c r="F27" s="135"/>
      <c r="G27" s="135"/>
      <c r="H27" s="126"/>
    </row>
    <row r="28" spans="1:8" ht="12" customHeight="1" x14ac:dyDescent="0.2">
      <c r="A28" s="493" t="s">
        <v>28</v>
      </c>
      <c r="B28" s="133">
        <v>0</v>
      </c>
      <c r="C28" s="133">
        <v>0</v>
      </c>
      <c r="D28" s="133"/>
      <c r="E28" s="134" t="s">
        <v>29</v>
      </c>
      <c r="F28" s="133">
        <v>0</v>
      </c>
      <c r="G28" s="133">
        <v>0</v>
      </c>
      <c r="H28" s="126"/>
    </row>
    <row r="29" spans="1:8" ht="12" customHeight="1" x14ac:dyDescent="0.2">
      <c r="A29" s="493" t="s">
        <v>30</v>
      </c>
      <c r="B29" s="133">
        <v>0</v>
      </c>
      <c r="C29" s="133">
        <v>0</v>
      </c>
      <c r="D29" s="133"/>
      <c r="E29" s="134" t="s">
        <v>31</v>
      </c>
      <c r="F29" s="133">
        <v>0</v>
      </c>
      <c r="G29" s="133">
        <v>0</v>
      </c>
      <c r="H29" s="126"/>
    </row>
    <row r="30" spans="1:8" ht="12" customHeight="1" x14ac:dyDescent="0.2">
      <c r="A30" s="493" t="s">
        <v>32</v>
      </c>
      <c r="B30" s="133">
        <v>24184930</v>
      </c>
      <c r="C30" s="133">
        <v>23633930</v>
      </c>
      <c r="D30" s="133"/>
      <c r="E30" s="134" t="s">
        <v>33</v>
      </c>
      <c r="F30" s="133">
        <v>0</v>
      </c>
      <c r="G30" s="133">
        <v>0</v>
      </c>
      <c r="H30" s="126"/>
    </row>
    <row r="31" spans="1:8" x14ac:dyDescent="0.2">
      <c r="A31" s="493" t="s">
        <v>34</v>
      </c>
      <c r="B31" s="133">
        <v>21578554</v>
      </c>
      <c r="C31" s="133">
        <v>11317333</v>
      </c>
      <c r="D31" s="133"/>
      <c r="E31" s="134" t="s">
        <v>35</v>
      </c>
      <c r="F31" s="133">
        <v>0</v>
      </c>
      <c r="G31" s="133">
        <v>0</v>
      </c>
      <c r="H31" s="126"/>
    </row>
    <row r="32" spans="1:8" ht="26.25" customHeight="1" x14ac:dyDescent="0.2">
      <c r="A32" s="494" t="s">
        <v>36</v>
      </c>
      <c r="B32" s="133">
        <v>1262889</v>
      </c>
      <c r="C32" s="133">
        <v>445495</v>
      </c>
      <c r="D32" s="133"/>
      <c r="E32" s="134" t="s">
        <v>37</v>
      </c>
      <c r="F32" s="133">
        <v>6187</v>
      </c>
      <c r="G32" s="133">
        <v>6187</v>
      </c>
      <c r="H32" s="126"/>
    </row>
    <row r="33" spans="1:8" ht="12" customHeight="1" x14ac:dyDescent="0.2">
      <c r="A33" s="493" t="s">
        <v>38</v>
      </c>
      <c r="B33" s="133">
        <v>0</v>
      </c>
      <c r="C33" s="133">
        <v>0</v>
      </c>
      <c r="D33" s="133"/>
      <c r="E33" s="457" t="s">
        <v>39</v>
      </c>
      <c r="F33" s="133">
        <v>0</v>
      </c>
      <c r="G33" s="133">
        <v>669508</v>
      </c>
      <c r="H33" s="126"/>
    </row>
    <row r="34" spans="1:8" x14ac:dyDescent="0.2">
      <c r="A34" s="493" t="s">
        <v>40</v>
      </c>
      <c r="B34" s="133">
        <v>0</v>
      </c>
      <c r="C34" s="133">
        <v>0</v>
      </c>
      <c r="D34" s="133"/>
      <c r="E34" s="134"/>
      <c r="F34" s="135"/>
      <c r="G34" s="135"/>
      <c r="H34" s="126"/>
    </row>
    <row r="35" spans="1:8" ht="12" customHeight="1" x14ac:dyDescent="0.2">
      <c r="A35" s="493" t="s">
        <v>41</v>
      </c>
      <c r="B35" s="133">
        <v>0</v>
      </c>
      <c r="C35" s="133">
        <v>0</v>
      </c>
      <c r="D35" s="133"/>
      <c r="E35" s="307" t="s">
        <v>42</v>
      </c>
      <c r="F35" s="137">
        <f>SUM(F28:F33)</f>
        <v>6187</v>
      </c>
      <c r="G35" s="137">
        <f>SUM(G28:G33)</f>
        <v>675695</v>
      </c>
      <c r="H35" s="126"/>
    </row>
    <row r="36" spans="1:8" x14ac:dyDescent="0.2">
      <c r="A36" s="493" t="s">
        <v>43</v>
      </c>
      <c r="B36" s="133">
        <v>0</v>
      </c>
      <c r="C36" s="133">
        <v>0</v>
      </c>
      <c r="D36" s="133"/>
      <c r="E36" s="306"/>
      <c r="F36" s="388"/>
      <c r="G36" s="388"/>
      <c r="H36" s="126"/>
    </row>
    <row r="37" spans="1:8" x14ac:dyDescent="0.2">
      <c r="A37" s="493"/>
      <c r="B37" s="135"/>
      <c r="C37" s="135"/>
      <c r="D37" s="135"/>
      <c r="E37" s="307" t="s">
        <v>188</v>
      </c>
      <c r="F37" s="137">
        <f>F24+F35</f>
        <v>5684216</v>
      </c>
      <c r="G37" s="137">
        <f>G24+G35</f>
        <v>1514813</v>
      </c>
      <c r="H37" s="126"/>
    </row>
    <row r="38" spans="1:8" ht="12" customHeight="1" x14ac:dyDescent="0.2">
      <c r="A38" s="492" t="s">
        <v>45</v>
      </c>
      <c r="B38" s="137">
        <f>SUM(B28:B36)</f>
        <v>47026373</v>
      </c>
      <c r="C38" s="137">
        <f>SUM(C28:C36)</f>
        <v>35396758</v>
      </c>
      <c r="D38" s="137"/>
      <c r="E38" s="306"/>
      <c r="F38" s="388"/>
      <c r="G38" s="388"/>
      <c r="H38" s="126"/>
    </row>
    <row r="39" spans="1:8" ht="12" customHeight="1" x14ac:dyDescent="0.2">
      <c r="A39" s="493"/>
      <c r="B39" s="340"/>
      <c r="C39" s="340"/>
      <c r="D39" s="135"/>
      <c r="E39" s="306" t="s">
        <v>46</v>
      </c>
      <c r="F39" s="340"/>
      <c r="G39" s="340"/>
      <c r="H39" s="126"/>
    </row>
    <row r="40" spans="1:8" x14ac:dyDescent="0.2">
      <c r="A40" s="492" t="s">
        <v>189</v>
      </c>
      <c r="B40" s="137">
        <f>B23+B38</f>
        <v>52744958</v>
      </c>
      <c r="C40" s="137">
        <f>C23+C38</f>
        <v>41837963</v>
      </c>
      <c r="D40" s="137"/>
      <c r="E40" s="306"/>
      <c r="F40" s="340"/>
      <c r="G40" s="340"/>
      <c r="H40" s="126"/>
    </row>
    <row r="41" spans="1:8" ht="12" customHeight="1" x14ac:dyDescent="0.2">
      <c r="A41" s="493"/>
      <c r="B41" s="135"/>
      <c r="C41" s="135"/>
      <c r="D41" s="135"/>
      <c r="E41" s="307" t="s">
        <v>48</v>
      </c>
      <c r="F41" s="137">
        <f>SUM(F43:F45)</f>
        <v>6567626</v>
      </c>
      <c r="G41" s="137">
        <f>SUM(G43:G45)</f>
        <v>6567626</v>
      </c>
      <c r="H41" s="126"/>
    </row>
    <row r="42" spans="1:8" x14ac:dyDescent="0.2">
      <c r="A42" s="493"/>
      <c r="B42" s="135"/>
      <c r="C42" s="135"/>
      <c r="D42" s="135"/>
      <c r="E42" s="134"/>
      <c r="F42" s="135"/>
      <c r="G42" s="135"/>
      <c r="H42" s="126"/>
    </row>
    <row r="43" spans="1:8" x14ac:dyDescent="0.2">
      <c r="A43" s="493"/>
      <c r="B43" s="135"/>
      <c r="C43" s="135"/>
      <c r="D43" s="135"/>
      <c r="E43" s="134" t="s">
        <v>49</v>
      </c>
      <c r="F43" s="133">
        <v>0</v>
      </c>
      <c r="G43" s="133">
        <v>0</v>
      </c>
      <c r="H43" s="126"/>
    </row>
    <row r="44" spans="1:8" x14ac:dyDescent="0.2">
      <c r="A44" s="493"/>
      <c r="B44" s="702"/>
      <c r="C44" s="135"/>
      <c r="D44" s="135"/>
      <c r="E44" s="134" t="s">
        <v>50</v>
      </c>
      <c r="F44" s="133">
        <v>6567626</v>
      </c>
      <c r="G44" s="133">
        <v>6567626</v>
      </c>
      <c r="H44" s="126"/>
    </row>
    <row r="45" spans="1:8" ht="12" customHeight="1" x14ac:dyDescent="0.2">
      <c r="A45" s="493"/>
      <c r="B45" s="702"/>
      <c r="C45" s="135"/>
      <c r="D45" s="135"/>
      <c r="E45" s="134" t="s">
        <v>51</v>
      </c>
      <c r="F45" s="133">
        <v>0</v>
      </c>
      <c r="G45" s="133">
        <v>0</v>
      </c>
      <c r="H45" s="126"/>
    </row>
    <row r="46" spans="1:8" x14ac:dyDescent="0.2">
      <c r="A46" s="493"/>
      <c r="B46" s="702"/>
      <c r="C46" s="135"/>
      <c r="D46" s="135"/>
      <c r="E46" s="134"/>
      <c r="F46" s="135"/>
      <c r="G46" s="135"/>
      <c r="H46" s="126"/>
    </row>
    <row r="47" spans="1:8" ht="12" customHeight="1" x14ac:dyDescent="0.2">
      <c r="A47" s="493"/>
      <c r="B47" s="702"/>
      <c r="C47" s="135"/>
      <c r="D47" s="135"/>
      <c r="E47" s="307" t="s">
        <v>52</v>
      </c>
      <c r="F47" s="137">
        <f>SUM(F49:F53)</f>
        <v>40493116</v>
      </c>
      <c r="G47" s="137">
        <f>SUM(G49:G53)</f>
        <v>33755524</v>
      </c>
      <c r="H47" s="126"/>
    </row>
    <row r="48" spans="1:8" x14ac:dyDescent="0.2">
      <c r="A48" s="493"/>
      <c r="B48" s="702"/>
      <c r="C48" s="135"/>
      <c r="D48" s="135"/>
      <c r="E48" s="306"/>
      <c r="F48" s="140"/>
      <c r="G48" s="140"/>
      <c r="H48" s="126"/>
    </row>
    <row r="49" spans="1:8" ht="12" customHeight="1" x14ac:dyDescent="0.2">
      <c r="A49" s="493"/>
      <c r="B49" s="702"/>
      <c r="C49" s="135"/>
      <c r="D49" s="135"/>
      <c r="E49" s="134" t="s">
        <v>53</v>
      </c>
      <c r="F49" s="336">
        <f>+EA!F52</f>
        <v>6773312</v>
      </c>
      <c r="G49" s="336">
        <f>+EA!G52</f>
        <v>1393758</v>
      </c>
      <c r="H49" s="126"/>
    </row>
    <row r="50" spans="1:8" ht="12" customHeight="1" x14ac:dyDescent="0.2">
      <c r="A50" s="493"/>
      <c r="B50" s="702"/>
      <c r="C50" s="135"/>
      <c r="D50" s="135"/>
      <c r="E50" s="134" t="s">
        <v>54</v>
      </c>
      <c r="F50" s="133">
        <v>33926292</v>
      </c>
      <c r="G50" s="133">
        <v>32532534</v>
      </c>
      <c r="H50" s="126"/>
    </row>
    <row r="51" spans="1:8" x14ac:dyDescent="0.2">
      <c r="A51" s="493"/>
      <c r="B51" s="702"/>
      <c r="C51" s="135"/>
      <c r="D51" s="135"/>
      <c r="E51" s="134" t="s">
        <v>55</v>
      </c>
      <c r="F51" s="133">
        <v>0</v>
      </c>
      <c r="G51" s="133">
        <v>0</v>
      </c>
      <c r="H51" s="126"/>
    </row>
    <row r="52" spans="1:8" x14ac:dyDescent="0.2">
      <c r="A52" s="493"/>
      <c r="B52" s="135"/>
      <c r="C52" s="135"/>
      <c r="D52" s="135"/>
      <c r="E52" s="134" t="s">
        <v>56</v>
      </c>
      <c r="F52" s="133">
        <v>0</v>
      </c>
      <c r="G52" s="133">
        <v>0</v>
      </c>
      <c r="H52" s="126"/>
    </row>
    <row r="53" spans="1:8" ht="12" customHeight="1" x14ac:dyDescent="0.2">
      <c r="A53" s="493"/>
      <c r="B53" s="135"/>
      <c r="C53" s="135"/>
      <c r="D53" s="135"/>
      <c r="E53" s="134" t="s">
        <v>57</v>
      </c>
      <c r="F53" s="133">
        <v>-206488</v>
      </c>
      <c r="G53" s="133">
        <v>-170768</v>
      </c>
      <c r="H53" s="126"/>
    </row>
    <row r="54" spans="1:8" x14ac:dyDescent="0.2">
      <c r="A54" s="493"/>
      <c r="B54" s="135"/>
      <c r="C54" s="135"/>
      <c r="D54" s="135"/>
      <c r="E54" s="134"/>
      <c r="F54" s="135"/>
      <c r="G54" s="135"/>
      <c r="H54" s="126"/>
    </row>
    <row r="55" spans="1:8" ht="25.5" customHeight="1" x14ac:dyDescent="0.2">
      <c r="A55" s="493"/>
      <c r="B55" s="135"/>
      <c r="C55" s="135"/>
      <c r="D55" s="135"/>
      <c r="E55" s="307" t="s">
        <v>58</v>
      </c>
      <c r="F55" s="137">
        <f>SUM(F57:F58)</f>
        <v>0</v>
      </c>
      <c r="G55" s="137">
        <f>SUM(G57:G58)</f>
        <v>0</v>
      </c>
      <c r="H55" s="126"/>
    </row>
    <row r="56" spans="1:8" x14ac:dyDescent="0.2">
      <c r="A56" s="493"/>
      <c r="B56" s="135"/>
      <c r="C56" s="135"/>
      <c r="D56" s="135"/>
      <c r="E56" s="134"/>
      <c r="F56" s="135"/>
      <c r="G56" s="135"/>
      <c r="H56" s="126"/>
    </row>
    <row r="57" spans="1:8" ht="12" customHeight="1" x14ac:dyDescent="0.2">
      <c r="A57" s="493"/>
      <c r="B57" s="135"/>
      <c r="C57" s="135"/>
      <c r="D57" s="135"/>
      <c r="E57" s="134" t="s">
        <v>59</v>
      </c>
      <c r="F57" s="133">
        <v>0</v>
      </c>
      <c r="G57" s="133">
        <v>0</v>
      </c>
      <c r="H57" s="126"/>
    </row>
    <row r="58" spans="1:8" ht="12" customHeight="1" x14ac:dyDescent="0.2">
      <c r="A58" s="493"/>
      <c r="B58" s="135"/>
      <c r="C58" s="135"/>
      <c r="D58" s="135"/>
      <c r="E58" s="134" t="s">
        <v>60</v>
      </c>
      <c r="F58" s="133">
        <v>0</v>
      </c>
      <c r="G58" s="133">
        <v>0</v>
      </c>
      <c r="H58" s="126"/>
    </row>
    <row r="59" spans="1:8" ht="9.9499999999999993" customHeight="1" x14ac:dyDescent="0.2">
      <c r="A59" s="493"/>
      <c r="B59" s="135"/>
      <c r="C59" s="135"/>
      <c r="D59" s="135"/>
      <c r="E59" s="134"/>
      <c r="F59" s="135"/>
      <c r="G59" s="135"/>
      <c r="H59" s="126"/>
    </row>
    <row r="60" spans="1:8" ht="12" customHeight="1" x14ac:dyDescent="0.2">
      <c r="A60" s="493"/>
      <c r="B60" s="135"/>
      <c r="C60" s="135"/>
      <c r="D60" s="135"/>
      <c r="E60" s="307" t="s">
        <v>61</v>
      </c>
      <c r="F60" s="137">
        <f>F41+F47+F55</f>
        <v>47060742</v>
      </c>
      <c r="G60" s="137">
        <f>G41+G47+G55</f>
        <v>40323150</v>
      </c>
      <c r="H60" s="126"/>
    </row>
    <row r="61" spans="1:8" ht="9.9499999999999993" customHeight="1" x14ac:dyDescent="0.2">
      <c r="A61" s="493"/>
      <c r="B61" s="135"/>
      <c r="C61" s="135"/>
      <c r="D61" s="135"/>
      <c r="E61" s="134"/>
      <c r="F61" s="340"/>
      <c r="G61" s="340"/>
      <c r="H61" s="126"/>
    </row>
    <row r="62" spans="1:8" ht="12" customHeight="1" x14ac:dyDescent="0.2">
      <c r="A62" s="493"/>
      <c r="B62" s="135"/>
      <c r="C62" s="135"/>
      <c r="D62" s="135"/>
      <c r="E62" s="307" t="s">
        <v>190</v>
      </c>
      <c r="F62" s="137">
        <f>F37+F60</f>
        <v>52744958</v>
      </c>
      <c r="G62" s="137">
        <f>G37+G60</f>
        <v>41837963</v>
      </c>
      <c r="H62" s="126"/>
    </row>
    <row r="63" spans="1:8" ht="6" customHeight="1" x14ac:dyDescent="0.2">
      <c r="A63" s="142"/>
      <c r="B63" s="143"/>
      <c r="C63" s="143"/>
      <c r="D63" s="143"/>
      <c r="E63" s="143"/>
      <c r="F63" s="143"/>
      <c r="G63" s="143"/>
      <c r="H63" s="144"/>
    </row>
    <row r="64" spans="1:8" ht="6" customHeight="1" x14ac:dyDescent="0.2">
      <c r="A64" s="129"/>
      <c r="B64" s="146"/>
      <c r="C64" s="146"/>
      <c r="D64" s="146"/>
      <c r="E64" s="147"/>
      <c r="F64" s="146"/>
      <c r="G64" s="146"/>
    </row>
    <row r="65" spans="1:9" ht="6" customHeight="1" x14ac:dyDescent="0.2">
      <c r="A65" s="129"/>
      <c r="B65" s="146"/>
      <c r="C65" s="146"/>
      <c r="D65" s="146"/>
      <c r="E65" s="147"/>
      <c r="F65" s="146"/>
      <c r="G65" s="146"/>
    </row>
    <row r="66" spans="1:9" ht="6" customHeight="1" x14ac:dyDescent="0.2">
      <c r="A66" s="129"/>
      <c r="B66" s="146"/>
      <c r="C66" s="146"/>
      <c r="D66" s="146"/>
      <c r="E66" s="147"/>
      <c r="F66" s="146"/>
      <c r="G66" s="146"/>
    </row>
    <row r="67" spans="1:9" ht="15" customHeight="1" x14ac:dyDescent="0.2">
      <c r="A67" s="701" t="s">
        <v>77</v>
      </c>
      <c r="B67" s="701"/>
      <c r="C67" s="701"/>
      <c r="D67" s="701"/>
      <c r="E67" s="701"/>
      <c r="F67" s="701"/>
      <c r="G67" s="701"/>
    </row>
    <row r="68" spans="1:9" ht="9.75" customHeight="1" x14ac:dyDescent="0.2">
      <c r="A68" s="129"/>
      <c r="B68" s="146"/>
      <c r="C68" s="146"/>
      <c r="D68" s="146"/>
      <c r="E68" s="147"/>
      <c r="F68" s="146"/>
      <c r="G68" s="146"/>
    </row>
    <row r="69" spans="1:9" ht="50.1" customHeight="1" x14ac:dyDescent="0.2">
      <c r="A69" s="696"/>
      <c r="B69" s="696"/>
      <c r="C69" s="146"/>
      <c r="D69" s="146"/>
      <c r="E69" s="697"/>
      <c r="F69" s="697"/>
      <c r="G69" s="118"/>
      <c r="H69" s="119"/>
      <c r="I69" s="119"/>
    </row>
    <row r="70" spans="1:9" ht="14.1" customHeight="1" x14ac:dyDescent="0.2">
      <c r="A70" s="691" t="s">
        <v>4931</v>
      </c>
      <c r="B70" s="691"/>
      <c r="C70" s="146"/>
      <c r="D70" s="146"/>
      <c r="E70" s="691" t="s">
        <v>4948</v>
      </c>
      <c r="F70" s="691"/>
      <c r="G70" s="118"/>
      <c r="H70" s="119"/>
      <c r="I70" s="119"/>
    </row>
    <row r="71" spans="1:9" ht="14.1" customHeight="1" x14ac:dyDescent="0.2">
      <c r="A71" s="692" t="s">
        <v>4947</v>
      </c>
      <c r="B71" s="692"/>
      <c r="C71" s="152"/>
      <c r="D71" s="152"/>
      <c r="E71" s="692" t="s">
        <v>4949</v>
      </c>
      <c r="F71" s="692"/>
      <c r="G71" s="118"/>
      <c r="H71" s="119"/>
      <c r="I71" s="119"/>
    </row>
    <row r="72" spans="1:9" x14ac:dyDescent="0.2">
      <c r="A72" s="119"/>
      <c r="G72" s="118"/>
      <c r="H72" s="119"/>
      <c r="I72" s="119"/>
    </row>
    <row r="73" spans="1:9" x14ac:dyDescent="0.2">
      <c r="A73" s="119"/>
      <c r="G73" s="118"/>
      <c r="H73" s="119"/>
      <c r="I73" s="119"/>
    </row>
  </sheetData>
  <sheetProtection password="C9E4" sheet="1" scenarios="1"/>
  <mergeCells count="14">
    <mergeCell ref="A4:H4"/>
    <mergeCell ref="E69:F69"/>
    <mergeCell ref="E70:F70"/>
    <mergeCell ref="E71:F71"/>
    <mergeCell ref="A1:H1"/>
    <mergeCell ref="A2:H2"/>
    <mergeCell ref="A3:H3"/>
    <mergeCell ref="A71:B71"/>
    <mergeCell ref="A70:B70"/>
    <mergeCell ref="A69:B69"/>
    <mergeCell ref="A67:G67"/>
    <mergeCell ref="B44:B51"/>
    <mergeCell ref="A7:A8"/>
    <mergeCell ref="E7:E8"/>
  </mergeCells>
  <conditionalFormatting sqref="B44:B51">
    <cfRule type="expression" dxfId="1" priority="7">
      <formula>$C$40&lt;&gt;$G$62</formula>
    </cfRule>
    <cfRule type="expression" dxfId="0" priority="8">
      <formula>$B$40&lt;&gt;$F$62</formula>
    </cfRule>
  </conditionalFormatting>
  <printOptions horizontalCentered="1" verticalCentered="1"/>
  <pageMargins left="0.39370078740157483" right="0" top="0.94488188976377963" bottom="0.59055118110236227" header="0" footer="0"/>
  <pageSetup scale="56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showGridLines="0" showOutlineSymbols="0" zoomScaleNormal="100" workbookViewId="0">
      <selection activeCell="B40" sqref="B40"/>
    </sheetView>
  </sheetViews>
  <sheetFormatPr baseColWidth="10" defaultRowHeight="12.75" x14ac:dyDescent="0.25"/>
  <cols>
    <col min="1" max="1" width="14.85546875" style="287" customWidth="1"/>
    <col min="2" max="2" width="69.85546875" style="288" customWidth="1"/>
    <col min="3" max="3" width="14.140625" style="287" customWidth="1"/>
    <col min="4" max="4" width="13.5703125" style="287" customWidth="1"/>
    <col min="5" max="5" width="10.85546875" style="287" customWidth="1"/>
    <col min="6" max="6" width="2.140625" style="287" bestFit="1" customWidth="1"/>
    <col min="7" max="256" width="3.28515625" style="287" customWidth="1"/>
    <col min="257" max="257" width="14.85546875" style="287" customWidth="1"/>
    <col min="258" max="258" width="69.85546875" style="287" customWidth="1"/>
    <col min="259" max="259" width="14.140625" style="287" customWidth="1"/>
    <col min="260" max="260" width="13.5703125" style="287" customWidth="1"/>
    <col min="261" max="261" width="10.85546875" style="287" customWidth="1"/>
    <col min="262" max="262" width="2.140625" style="287" bestFit="1" customWidth="1"/>
    <col min="263" max="512" width="3.28515625" style="287" customWidth="1"/>
    <col min="513" max="513" width="14.85546875" style="287" customWidth="1"/>
    <col min="514" max="514" width="69.85546875" style="287" customWidth="1"/>
    <col min="515" max="515" width="14.140625" style="287" customWidth="1"/>
    <col min="516" max="516" width="13.5703125" style="287" customWidth="1"/>
    <col min="517" max="517" width="10.85546875" style="287" customWidth="1"/>
    <col min="518" max="518" width="2.140625" style="287" bestFit="1" customWidth="1"/>
    <col min="519" max="768" width="3.28515625" style="287" customWidth="1"/>
    <col min="769" max="769" width="14.85546875" style="287" customWidth="1"/>
    <col min="770" max="770" width="69.85546875" style="287" customWidth="1"/>
    <col min="771" max="771" width="14.140625" style="287" customWidth="1"/>
    <col min="772" max="772" width="13.5703125" style="287" customWidth="1"/>
    <col min="773" max="773" width="10.85546875" style="287" customWidth="1"/>
    <col min="774" max="774" width="2.140625" style="287" bestFit="1" customWidth="1"/>
    <col min="775" max="1024" width="3.28515625" style="287" customWidth="1"/>
    <col min="1025" max="1025" width="14.85546875" style="287" customWidth="1"/>
    <col min="1026" max="1026" width="69.85546875" style="287" customWidth="1"/>
    <col min="1027" max="1027" width="14.140625" style="287" customWidth="1"/>
    <col min="1028" max="1028" width="13.5703125" style="287" customWidth="1"/>
    <col min="1029" max="1029" width="10.85546875" style="287" customWidth="1"/>
    <col min="1030" max="1030" width="2.140625" style="287" bestFit="1" customWidth="1"/>
    <col min="1031" max="1280" width="3.28515625" style="287" customWidth="1"/>
    <col min="1281" max="1281" width="14.85546875" style="287" customWidth="1"/>
    <col min="1282" max="1282" width="69.85546875" style="287" customWidth="1"/>
    <col min="1283" max="1283" width="14.140625" style="287" customWidth="1"/>
    <col min="1284" max="1284" width="13.5703125" style="287" customWidth="1"/>
    <col min="1285" max="1285" width="10.85546875" style="287" customWidth="1"/>
    <col min="1286" max="1286" width="2.140625" style="287" bestFit="1" customWidth="1"/>
    <col min="1287" max="1536" width="3.28515625" style="287" customWidth="1"/>
    <col min="1537" max="1537" width="14.85546875" style="287" customWidth="1"/>
    <col min="1538" max="1538" width="69.85546875" style="287" customWidth="1"/>
    <col min="1539" max="1539" width="14.140625" style="287" customWidth="1"/>
    <col min="1540" max="1540" width="13.5703125" style="287" customWidth="1"/>
    <col min="1541" max="1541" width="10.85546875" style="287" customWidth="1"/>
    <col min="1542" max="1542" width="2.140625" style="287" bestFit="1" customWidth="1"/>
    <col min="1543" max="1792" width="3.28515625" style="287" customWidth="1"/>
    <col min="1793" max="1793" width="14.85546875" style="287" customWidth="1"/>
    <col min="1794" max="1794" width="69.85546875" style="287" customWidth="1"/>
    <col min="1795" max="1795" width="14.140625" style="287" customWidth="1"/>
    <col min="1796" max="1796" width="13.5703125" style="287" customWidth="1"/>
    <col min="1797" max="1797" width="10.85546875" style="287" customWidth="1"/>
    <col min="1798" max="1798" width="2.140625" style="287" bestFit="1" customWidth="1"/>
    <col min="1799" max="2048" width="3.28515625" style="287" customWidth="1"/>
    <col min="2049" max="2049" width="14.85546875" style="287" customWidth="1"/>
    <col min="2050" max="2050" width="69.85546875" style="287" customWidth="1"/>
    <col min="2051" max="2051" width="14.140625" style="287" customWidth="1"/>
    <col min="2052" max="2052" width="13.5703125" style="287" customWidth="1"/>
    <col min="2053" max="2053" width="10.85546875" style="287" customWidth="1"/>
    <col min="2054" max="2054" width="2.140625" style="287" bestFit="1" customWidth="1"/>
    <col min="2055" max="2304" width="3.28515625" style="287" customWidth="1"/>
    <col min="2305" max="2305" width="14.85546875" style="287" customWidth="1"/>
    <col min="2306" max="2306" width="69.85546875" style="287" customWidth="1"/>
    <col min="2307" max="2307" width="14.140625" style="287" customWidth="1"/>
    <col min="2308" max="2308" width="13.5703125" style="287" customWidth="1"/>
    <col min="2309" max="2309" width="10.85546875" style="287" customWidth="1"/>
    <col min="2310" max="2310" width="2.140625" style="287" bestFit="1" customWidth="1"/>
    <col min="2311" max="2560" width="3.28515625" style="287" customWidth="1"/>
    <col min="2561" max="2561" width="14.85546875" style="287" customWidth="1"/>
    <col min="2562" max="2562" width="69.85546875" style="287" customWidth="1"/>
    <col min="2563" max="2563" width="14.140625" style="287" customWidth="1"/>
    <col min="2564" max="2564" width="13.5703125" style="287" customWidth="1"/>
    <col min="2565" max="2565" width="10.85546875" style="287" customWidth="1"/>
    <col min="2566" max="2566" width="2.140625" style="287" bestFit="1" customWidth="1"/>
    <col min="2567" max="2816" width="3.28515625" style="287" customWidth="1"/>
    <col min="2817" max="2817" width="14.85546875" style="287" customWidth="1"/>
    <col min="2818" max="2818" width="69.85546875" style="287" customWidth="1"/>
    <col min="2819" max="2819" width="14.140625" style="287" customWidth="1"/>
    <col min="2820" max="2820" width="13.5703125" style="287" customWidth="1"/>
    <col min="2821" max="2821" width="10.85546875" style="287" customWidth="1"/>
    <col min="2822" max="2822" width="2.140625" style="287" bestFit="1" customWidth="1"/>
    <col min="2823" max="3072" width="3.28515625" style="287" customWidth="1"/>
    <col min="3073" max="3073" width="14.85546875" style="287" customWidth="1"/>
    <col min="3074" max="3074" width="69.85546875" style="287" customWidth="1"/>
    <col min="3075" max="3075" width="14.140625" style="287" customWidth="1"/>
    <col min="3076" max="3076" width="13.5703125" style="287" customWidth="1"/>
    <col min="3077" max="3077" width="10.85546875" style="287" customWidth="1"/>
    <col min="3078" max="3078" width="2.140625" style="287" bestFit="1" customWidth="1"/>
    <col min="3079" max="3328" width="3.28515625" style="287" customWidth="1"/>
    <col min="3329" max="3329" width="14.85546875" style="287" customWidth="1"/>
    <col min="3330" max="3330" width="69.85546875" style="287" customWidth="1"/>
    <col min="3331" max="3331" width="14.140625" style="287" customWidth="1"/>
    <col min="3332" max="3332" width="13.5703125" style="287" customWidth="1"/>
    <col min="3333" max="3333" width="10.85546875" style="287" customWidth="1"/>
    <col min="3334" max="3334" width="2.140625" style="287" bestFit="1" customWidth="1"/>
    <col min="3335" max="3584" width="3.28515625" style="287" customWidth="1"/>
    <col min="3585" max="3585" width="14.85546875" style="287" customWidth="1"/>
    <col min="3586" max="3586" width="69.85546875" style="287" customWidth="1"/>
    <col min="3587" max="3587" width="14.140625" style="287" customWidth="1"/>
    <col min="3588" max="3588" width="13.5703125" style="287" customWidth="1"/>
    <col min="3589" max="3589" width="10.85546875" style="287" customWidth="1"/>
    <col min="3590" max="3590" width="2.140625" style="287" bestFit="1" customWidth="1"/>
    <col min="3591" max="3840" width="3.28515625" style="287" customWidth="1"/>
    <col min="3841" max="3841" width="14.85546875" style="287" customWidth="1"/>
    <col min="3842" max="3842" width="69.85546875" style="287" customWidth="1"/>
    <col min="3843" max="3843" width="14.140625" style="287" customWidth="1"/>
    <col min="3844" max="3844" width="13.5703125" style="287" customWidth="1"/>
    <col min="3845" max="3845" width="10.85546875" style="287" customWidth="1"/>
    <col min="3846" max="3846" width="2.140625" style="287" bestFit="1" customWidth="1"/>
    <col min="3847" max="4096" width="3.28515625" style="287" customWidth="1"/>
    <col min="4097" max="4097" width="14.85546875" style="287" customWidth="1"/>
    <col min="4098" max="4098" width="69.85546875" style="287" customWidth="1"/>
    <col min="4099" max="4099" width="14.140625" style="287" customWidth="1"/>
    <col min="4100" max="4100" width="13.5703125" style="287" customWidth="1"/>
    <col min="4101" max="4101" width="10.85546875" style="287" customWidth="1"/>
    <col min="4102" max="4102" width="2.140625" style="287" bestFit="1" customWidth="1"/>
    <col min="4103" max="4352" width="3.28515625" style="287" customWidth="1"/>
    <col min="4353" max="4353" width="14.85546875" style="287" customWidth="1"/>
    <col min="4354" max="4354" width="69.85546875" style="287" customWidth="1"/>
    <col min="4355" max="4355" width="14.140625" style="287" customWidth="1"/>
    <col min="4356" max="4356" width="13.5703125" style="287" customWidth="1"/>
    <col min="4357" max="4357" width="10.85546875" style="287" customWidth="1"/>
    <col min="4358" max="4358" width="2.140625" style="287" bestFit="1" customWidth="1"/>
    <col min="4359" max="4608" width="3.28515625" style="287" customWidth="1"/>
    <col min="4609" max="4609" width="14.85546875" style="287" customWidth="1"/>
    <col min="4610" max="4610" width="69.85546875" style="287" customWidth="1"/>
    <col min="4611" max="4611" width="14.140625" style="287" customWidth="1"/>
    <col min="4612" max="4612" width="13.5703125" style="287" customWidth="1"/>
    <col min="4613" max="4613" width="10.85546875" style="287" customWidth="1"/>
    <col min="4614" max="4614" width="2.140625" style="287" bestFit="1" customWidth="1"/>
    <col min="4615" max="4864" width="3.28515625" style="287" customWidth="1"/>
    <col min="4865" max="4865" width="14.85546875" style="287" customWidth="1"/>
    <col min="4866" max="4866" width="69.85546875" style="287" customWidth="1"/>
    <col min="4867" max="4867" width="14.140625" style="287" customWidth="1"/>
    <col min="4868" max="4868" width="13.5703125" style="287" customWidth="1"/>
    <col min="4869" max="4869" width="10.85546875" style="287" customWidth="1"/>
    <col min="4870" max="4870" width="2.140625" style="287" bestFit="1" customWidth="1"/>
    <col min="4871" max="5120" width="3.28515625" style="287" customWidth="1"/>
    <col min="5121" max="5121" width="14.85546875" style="287" customWidth="1"/>
    <col min="5122" max="5122" width="69.85546875" style="287" customWidth="1"/>
    <col min="5123" max="5123" width="14.140625" style="287" customWidth="1"/>
    <col min="5124" max="5124" width="13.5703125" style="287" customWidth="1"/>
    <col min="5125" max="5125" width="10.85546875" style="287" customWidth="1"/>
    <col min="5126" max="5126" width="2.140625" style="287" bestFit="1" customWidth="1"/>
    <col min="5127" max="5376" width="3.28515625" style="287" customWidth="1"/>
    <col min="5377" max="5377" width="14.85546875" style="287" customWidth="1"/>
    <col min="5378" max="5378" width="69.85546875" style="287" customWidth="1"/>
    <col min="5379" max="5379" width="14.140625" style="287" customWidth="1"/>
    <col min="5380" max="5380" width="13.5703125" style="287" customWidth="1"/>
    <col min="5381" max="5381" width="10.85546875" style="287" customWidth="1"/>
    <col min="5382" max="5382" width="2.140625" style="287" bestFit="1" customWidth="1"/>
    <col min="5383" max="5632" width="3.28515625" style="287" customWidth="1"/>
    <col min="5633" max="5633" width="14.85546875" style="287" customWidth="1"/>
    <col min="5634" max="5634" width="69.85546875" style="287" customWidth="1"/>
    <col min="5635" max="5635" width="14.140625" style="287" customWidth="1"/>
    <col min="5636" max="5636" width="13.5703125" style="287" customWidth="1"/>
    <col min="5637" max="5637" width="10.85546875" style="287" customWidth="1"/>
    <col min="5638" max="5638" width="2.140625" style="287" bestFit="1" customWidth="1"/>
    <col min="5639" max="5888" width="3.28515625" style="287" customWidth="1"/>
    <col min="5889" max="5889" width="14.85546875" style="287" customWidth="1"/>
    <col min="5890" max="5890" width="69.85546875" style="287" customWidth="1"/>
    <col min="5891" max="5891" width="14.140625" style="287" customWidth="1"/>
    <col min="5892" max="5892" width="13.5703125" style="287" customWidth="1"/>
    <col min="5893" max="5893" width="10.85546875" style="287" customWidth="1"/>
    <col min="5894" max="5894" width="2.140625" style="287" bestFit="1" customWidth="1"/>
    <col min="5895" max="6144" width="3.28515625" style="287" customWidth="1"/>
    <col min="6145" max="6145" width="14.85546875" style="287" customWidth="1"/>
    <col min="6146" max="6146" width="69.85546875" style="287" customWidth="1"/>
    <col min="6147" max="6147" width="14.140625" style="287" customWidth="1"/>
    <col min="6148" max="6148" width="13.5703125" style="287" customWidth="1"/>
    <col min="6149" max="6149" width="10.85546875" style="287" customWidth="1"/>
    <col min="6150" max="6150" width="2.140625" style="287" bestFit="1" customWidth="1"/>
    <col min="6151" max="6400" width="3.28515625" style="287" customWidth="1"/>
    <col min="6401" max="6401" width="14.85546875" style="287" customWidth="1"/>
    <col min="6402" max="6402" width="69.85546875" style="287" customWidth="1"/>
    <col min="6403" max="6403" width="14.140625" style="287" customWidth="1"/>
    <col min="6404" max="6404" width="13.5703125" style="287" customWidth="1"/>
    <col min="6405" max="6405" width="10.85546875" style="287" customWidth="1"/>
    <col min="6406" max="6406" width="2.140625" style="287" bestFit="1" customWidth="1"/>
    <col min="6407" max="6656" width="3.28515625" style="287" customWidth="1"/>
    <col min="6657" max="6657" width="14.85546875" style="287" customWidth="1"/>
    <col min="6658" max="6658" width="69.85546875" style="287" customWidth="1"/>
    <col min="6659" max="6659" width="14.140625" style="287" customWidth="1"/>
    <col min="6660" max="6660" width="13.5703125" style="287" customWidth="1"/>
    <col min="6661" max="6661" width="10.85546875" style="287" customWidth="1"/>
    <col min="6662" max="6662" width="2.140625" style="287" bestFit="1" customWidth="1"/>
    <col min="6663" max="6912" width="3.28515625" style="287" customWidth="1"/>
    <col min="6913" max="6913" width="14.85546875" style="287" customWidth="1"/>
    <col min="6914" max="6914" width="69.85546875" style="287" customWidth="1"/>
    <col min="6915" max="6915" width="14.140625" style="287" customWidth="1"/>
    <col min="6916" max="6916" width="13.5703125" style="287" customWidth="1"/>
    <col min="6917" max="6917" width="10.85546875" style="287" customWidth="1"/>
    <col min="6918" max="6918" width="2.140625" style="287" bestFit="1" customWidth="1"/>
    <col min="6919" max="7168" width="3.28515625" style="287" customWidth="1"/>
    <col min="7169" max="7169" width="14.85546875" style="287" customWidth="1"/>
    <col min="7170" max="7170" width="69.85546875" style="287" customWidth="1"/>
    <col min="7171" max="7171" width="14.140625" style="287" customWidth="1"/>
    <col min="7172" max="7172" width="13.5703125" style="287" customWidth="1"/>
    <col min="7173" max="7173" width="10.85546875" style="287" customWidth="1"/>
    <col min="7174" max="7174" width="2.140625" style="287" bestFit="1" customWidth="1"/>
    <col min="7175" max="7424" width="3.28515625" style="287" customWidth="1"/>
    <col min="7425" max="7425" width="14.85546875" style="287" customWidth="1"/>
    <col min="7426" max="7426" width="69.85546875" style="287" customWidth="1"/>
    <col min="7427" max="7427" width="14.140625" style="287" customWidth="1"/>
    <col min="7428" max="7428" width="13.5703125" style="287" customWidth="1"/>
    <col min="7429" max="7429" width="10.85546875" style="287" customWidth="1"/>
    <col min="7430" max="7430" width="2.140625" style="287" bestFit="1" customWidth="1"/>
    <col min="7431" max="7680" width="3.28515625" style="287" customWidth="1"/>
    <col min="7681" max="7681" width="14.85546875" style="287" customWidth="1"/>
    <col min="7682" max="7682" width="69.85546875" style="287" customWidth="1"/>
    <col min="7683" max="7683" width="14.140625" style="287" customWidth="1"/>
    <col min="7684" max="7684" width="13.5703125" style="287" customWidth="1"/>
    <col min="7685" max="7685" width="10.85546875" style="287" customWidth="1"/>
    <col min="7686" max="7686" width="2.140625" style="287" bestFit="1" customWidth="1"/>
    <col min="7687" max="7936" width="3.28515625" style="287" customWidth="1"/>
    <col min="7937" max="7937" width="14.85546875" style="287" customWidth="1"/>
    <col min="7938" max="7938" width="69.85546875" style="287" customWidth="1"/>
    <col min="7939" max="7939" width="14.140625" style="287" customWidth="1"/>
    <col min="7940" max="7940" width="13.5703125" style="287" customWidth="1"/>
    <col min="7941" max="7941" width="10.85546875" style="287" customWidth="1"/>
    <col min="7942" max="7942" width="2.140625" style="287" bestFit="1" customWidth="1"/>
    <col min="7943" max="8192" width="3.28515625" style="287" customWidth="1"/>
    <col min="8193" max="8193" width="14.85546875" style="287" customWidth="1"/>
    <col min="8194" max="8194" width="69.85546875" style="287" customWidth="1"/>
    <col min="8195" max="8195" width="14.140625" style="287" customWidth="1"/>
    <col min="8196" max="8196" width="13.5703125" style="287" customWidth="1"/>
    <col min="8197" max="8197" width="10.85546875" style="287" customWidth="1"/>
    <col min="8198" max="8198" width="2.140625" style="287" bestFit="1" customWidth="1"/>
    <col min="8199" max="8448" width="3.28515625" style="287" customWidth="1"/>
    <col min="8449" max="8449" width="14.85546875" style="287" customWidth="1"/>
    <col min="8450" max="8450" width="69.85546875" style="287" customWidth="1"/>
    <col min="8451" max="8451" width="14.140625" style="287" customWidth="1"/>
    <col min="8452" max="8452" width="13.5703125" style="287" customWidth="1"/>
    <col min="8453" max="8453" width="10.85546875" style="287" customWidth="1"/>
    <col min="8454" max="8454" width="2.140625" style="287" bestFit="1" customWidth="1"/>
    <col min="8455" max="8704" width="3.28515625" style="287" customWidth="1"/>
    <col min="8705" max="8705" width="14.85546875" style="287" customWidth="1"/>
    <col min="8706" max="8706" width="69.85546875" style="287" customWidth="1"/>
    <col min="8707" max="8707" width="14.140625" style="287" customWidth="1"/>
    <col min="8708" max="8708" width="13.5703125" style="287" customWidth="1"/>
    <col min="8709" max="8709" width="10.85546875" style="287" customWidth="1"/>
    <col min="8710" max="8710" width="2.140625" style="287" bestFit="1" customWidth="1"/>
    <col min="8711" max="8960" width="3.28515625" style="287" customWidth="1"/>
    <col min="8961" max="8961" width="14.85546875" style="287" customWidth="1"/>
    <col min="8962" max="8962" width="69.85546875" style="287" customWidth="1"/>
    <col min="8963" max="8963" width="14.140625" style="287" customWidth="1"/>
    <col min="8964" max="8964" width="13.5703125" style="287" customWidth="1"/>
    <col min="8965" max="8965" width="10.85546875" style="287" customWidth="1"/>
    <col min="8966" max="8966" width="2.140625" style="287" bestFit="1" customWidth="1"/>
    <col min="8967" max="9216" width="3.28515625" style="287" customWidth="1"/>
    <col min="9217" max="9217" width="14.85546875" style="287" customWidth="1"/>
    <col min="9218" max="9218" width="69.85546875" style="287" customWidth="1"/>
    <col min="9219" max="9219" width="14.140625" style="287" customWidth="1"/>
    <col min="9220" max="9220" width="13.5703125" style="287" customWidth="1"/>
    <col min="9221" max="9221" width="10.85546875" style="287" customWidth="1"/>
    <col min="9222" max="9222" width="2.140625" style="287" bestFit="1" customWidth="1"/>
    <col min="9223" max="9472" width="3.28515625" style="287" customWidth="1"/>
    <col min="9473" max="9473" width="14.85546875" style="287" customWidth="1"/>
    <col min="9474" max="9474" width="69.85546875" style="287" customWidth="1"/>
    <col min="9475" max="9475" width="14.140625" style="287" customWidth="1"/>
    <col min="9476" max="9476" width="13.5703125" style="287" customWidth="1"/>
    <col min="9477" max="9477" width="10.85546875" style="287" customWidth="1"/>
    <col min="9478" max="9478" width="2.140625" style="287" bestFit="1" customWidth="1"/>
    <col min="9479" max="9728" width="3.28515625" style="287" customWidth="1"/>
    <col min="9729" max="9729" width="14.85546875" style="287" customWidth="1"/>
    <col min="9730" max="9730" width="69.85546875" style="287" customWidth="1"/>
    <col min="9731" max="9731" width="14.140625" style="287" customWidth="1"/>
    <col min="9732" max="9732" width="13.5703125" style="287" customWidth="1"/>
    <col min="9733" max="9733" width="10.85546875" style="287" customWidth="1"/>
    <col min="9734" max="9734" width="2.140625" style="287" bestFit="1" customWidth="1"/>
    <col min="9735" max="9984" width="3.28515625" style="287" customWidth="1"/>
    <col min="9985" max="9985" width="14.85546875" style="287" customWidth="1"/>
    <col min="9986" max="9986" width="69.85546875" style="287" customWidth="1"/>
    <col min="9987" max="9987" width="14.140625" style="287" customWidth="1"/>
    <col min="9988" max="9988" width="13.5703125" style="287" customWidth="1"/>
    <col min="9989" max="9989" width="10.85546875" style="287" customWidth="1"/>
    <col min="9990" max="9990" width="2.140625" style="287" bestFit="1" customWidth="1"/>
    <col min="9991" max="10240" width="3.28515625" style="287" customWidth="1"/>
    <col min="10241" max="10241" width="14.85546875" style="287" customWidth="1"/>
    <col min="10242" max="10242" width="69.85546875" style="287" customWidth="1"/>
    <col min="10243" max="10243" width="14.140625" style="287" customWidth="1"/>
    <col min="10244" max="10244" width="13.5703125" style="287" customWidth="1"/>
    <col min="10245" max="10245" width="10.85546875" style="287" customWidth="1"/>
    <col min="10246" max="10246" width="2.140625" style="287" bestFit="1" customWidth="1"/>
    <col min="10247" max="10496" width="3.28515625" style="287" customWidth="1"/>
    <col min="10497" max="10497" width="14.85546875" style="287" customWidth="1"/>
    <col min="10498" max="10498" width="69.85546875" style="287" customWidth="1"/>
    <col min="10499" max="10499" width="14.140625" style="287" customWidth="1"/>
    <col min="10500" max="10500" width="13.5703125" style="287" customWidth="1"/>
    <col min="10501" max="10501" width="10.85546875" style="287" customWidth="1"/>
    <col min="10502" max="10502" width="2.140625" style="287" bestFit="1" customWidth="1"/>
    <col min="10503" max="10752" width="3.28515625" style="287" customWidth="1"/>
    <col min="10753" max="10753" width="14.85546875" style="287" customWidth="1"/>
    <col min="10754" max="10754" width="69.85546875" style="287" customWidth="1"/>
    <col min="10755" max="10755" width="14.140625" style="287" customWidth="1"/>
    <col min="10756" max="10756" width="13.5703125" style="287" customWidth="1"/>
    <col min="10757" max="10757" width="10.85546875" style="287" customWidth="1"/>
    <col min="10758" max="10758" width="2.140625" style="287" bestFit="1" customWidth="1"/>
    <col min="10759" max="11008" width="3.28515625" style="287" customWidth="1"/>
    <col min="11009" max="11009" width="14.85546875" style="287" customWidth="1"/>
    <col min="11010" max="11010" width="69.85546875" style="287" customWidth="1"/>
    <col min="11011" max="11011" width="14.140625" style="287" customWidth="1"/>
    <col min="11012" max="11012" width="13.5703125" style="287" customWidth="1"/>
    <col min="11013" max="11013" width="10.85546875" style="287" customWidth="1"/>
    <col min="11014" max="11014" width="2.140625" style="287" bestFit="1" customWidth="1"/>
    <col min="11015" max="11264" width="3.28515625" style="287" customWidth="1"/>
    <col min="11265" max="11265" width="14.85546875" style="287" customWidth="1"/>
    <col min="11266" max="11266" width="69.85546875" style="287" customWidth="1"/>
    <col min="11267" max="11267" width="14.140625" style="287" customWidth="1"/>
    <col min="11268" max="11268" width="13.5703125" style="287" customWidth="1"/>
    <col min="11269" max="11269" width="10.85546875" style="287" customWidth="1"/>
    <col min="11270" max="11270" width="2.140625" style="287" bestFit="1" customWidth="1"/>
    <col min="11271" max="11520" width="3.28515625" style="287" customWidth="1"/>
    <col min="11521" max="11521" width="14.85546875" style="287" customWidth="1"/>
    <col min="11522" max="11522" width="69.85546875" style="287" customWidth="1"/>
    <col min="11523" max="11523" width="14.140625" style="287" customWidth="1"/>
    <col min="11524" max="11524" width="13.5703125" style="287" customWidth="1"/>
    <col min="11525" max="11525" width="10.85546875" style="287" customWidth="1"/>
    <col min="11526" max="11526" width="2.140625" style="287" bestFit="1" customWidth="1"/>
    <col min="11527" max="11776" width="3.28515625" style="287" customWidth="1"/>
    <col min="11777" max="11777" width="14.85546875" style="287" customWidth="1"/>
    <col min="11778" max="11778" width="69.85546875" style="287" customWidth="1"/>
    <col min="11779" max="11779" width="14.140625" style="287" customWidth="1"/>
    <col min="11780" max="11780" width="13.5703125" style="287" customWidth="1"/>
    <col min="11781" max="11781" width="10.85546875" style="287" customWidth="1"/>
    <col min="11782" max="11782" width="2.140625" style="287" bestFit="1" customWidth="1"/>
    <col min="11783" max="12032" width="3.28515625" style="287" customWidth="1"/>
    <col min="12033" max="12033" width="14.85546875" style="287" customWidth="1"/>
    <col min="12034" max="12034" width="69.85546875" style="287" customWidth="1"/>
    <col min="12035" max="12035" width="14.140625" style="287" customWidth="1"/>
    <col min="12036" max="12036" width="13.5703125" style="287" customWidth="1"/>
    <col min="12037" max="12037" width="10.85546875" style="287" customWidth="1"/>
    <col min="12038" max="12038" width="2.140625" style="287" bestFit="1" customWidth="1"/>
    <col min="12039" max="12288" width="3.28515625" style="287" customWidth="1"/>
    <col min="12289" max="12289" width="14.85546875" style="287" customWidth="1"/>
    <col min="12290" max="12290" width="69.85546875" style="287" customWidth="1"/>
    <col min="12291" max="12291" width="14.140625" style="287" customWidth="1"/>
    <col min="12292" max="12292" width="13.5703125" style="287" customWidth="1"/>
    <col min="12293" max="12293" width="10.85546875" style="287" customWidth="1"/>
    <col min="12294" max="12294" width="2.140625" style="287" bestFit="1" customWidth="1"/>
    <col min="12295" max="12544" width="3.28515625" style="287" customWidth="1"/>
    <col min="12545" max="12545" width="14.85546875" style="287" customWidth="1"/>
    <col min="12546" max="12546" width="69.85546875" style="287" customWidth="1"/>
    <col min="12547" max="12547" width="14.140625" style="287" customWidth="1"/>
    <col min="12548" max="12548" width="13.5703125" style="287" customWidth="1"/>
    <col min="12549" max="12549" width="10.85546875" style="287" customWidth="1"/>
    <col min="12550" max="12550" width="2.140625" style="287" bestFit="1" customWidth="1"/>
    <col min="12551" max="12800" width="3.28515625" style="287" customWidth="1"/>
    <col min="12801" max="12801" width="14.85546875" style="287" customWidth="1"/>
    <col min="12802" max="12802" width="69.85546875" style="287" customWidth="1"/>
    <col min="12803" max="12803" width="14.140625" style="287" customWidth="1"/>
    <col min="12804" max="12804" width="13.5703125" style="287" customWidth="1"/>
    <col min="12805" max="12805" width="10.85546875" style="287" customWidth="1"/>
    <col min="12806" max="12806" width="2.140625" style="287" bestFit="1" customWidth="1"/>
    <col min="12807" max="13056" width="3.28515625" style="287" customWidth="1"/>
    <col min="13057" max="13057" width="14.85546875" style="287" customWidth="1"/>
    <col min="13058" max="13058" width="69.85546875" style="287" customWidth="1"/>
    <col min="13059" max="13059" width="14.140625" style="287" customWidth="1"/>
    <col min="13060" max="13060" width="13.5703125" style="287" customWidth="1"/>
    <col min="13061" max="13061" width="10.85546875" style="287" customWidth="1"/>
    <col min="13062" max="13062" width="2.140625" style="287" bestFit="1" customWidth="1"/>
    <col min="13063" max="13312" width="3.28515625" style="287" customWidth="1"/>
    <col min="13313" max="13313" width="14.85546875" style="287" customWidth="1"/>
    <col min="13314" max="13314" width="69.85546875" style="287" customWidth="1"/>
    <col min="13315" max="13315" width="14.140625" style="287" customWidth="1"/>
    <col min="13316" max="13316" width="13.5703125" style="287" customWidth="1"/>
    <col min="13317" max="13317" width="10.85546875" style="287" customWidth="1"/>
    <col min="13318" max="13318" width="2.140625" style="287" bestFit="1" customWidth="1"/>
    <col min="13319" max="13568" width="3.28515625" style="287" customWidth="1"/>
    <col min="13569" max="13569" width="14.85546875" style="287" customWidth="1"/>
    <col min="13570" max="13570" width="69.85546875" style="287" customWidth="1"/>
    <col min="13571" max="13571" width="14.140625" style="287" customWidth="1"/>
    <col min="13572" max="13572" width="13.5703125" style="287" customWidth="1"/>
    <col min="13573" max="13573" width="10.85546875" style="287" customWidth="1"/>
    <col min="13574" max="13574" width="2.140625" style="287" bestFit="1" customWidth="1"/>
    <col min="13575" max="13824" width="3.28515625" style="287" customWidth="1"/>
    <col min="13825" max="13825" width="14.85546875" style="287" customWidth="1"/>
    <col min="13826" max="13826" width="69.85546875" style="287" customWidth="1"/>
    <col min="13827" max="13827" width="14.140625" style="287" customWidth="1"/>
    <col min="13828" max="13828" width="13.5703125" style="287" customWidth="1"/>
    <col min="13829" max="13829" width="10.85546875" style="287" customWidth="1"/>
    <col min="13830" max="13830" width="2.140625" style="287" bestFit="1" customWidth="1"/>
    <col min="13831" max="14080" width="3.28515625" style="287" customWidth="1"/>
    <col min="14081" max="14081" width="14.85546875" style="287" customWidth="1"/>
    <col min="14082" max="14082" width="69.85546875" style="287" customWidth="1"/>
    <col min="14083" max="14083" width="14.140625" style="287" customWidth="1"/>
    <col min="14084" max="14084" width="13.5703125" style="287" customWidth="1"/>
    <col min="14085" max="14085" width="10.85546875" style="287" customWidth="1"/>
    <col min="14086" max="14086" width="2.140625" style="287" bestFit="1" customWidth="1"/>
    <col min="14087" max="14336" width="3.28515625" style="287" customWidth="1"/>
    <col min="14337" max="14337" width="14.85546875" style="287" customWidth="1"/>
    <col min="14338" max="14338" width="69.85546875" style="287" customWidth="1"/>
    <col min="14339" max="14339" width="14.140625" style="287" customWidth="1"/>
    <col min="14340" max="14340" width="13.5703125" style="287" customWidth="1"/>
    <col min="14341" max="14341" width="10.85546875" style="287" customWidth="1"/>
    <col min="14342" max="14342" width="2.140625" style="287" bestFit="1" customWidth="1"/>
    <col min="14343" max="14592" width="3.28515625" style="287" customWidth="1"/>
    <col min="14593" max="14593" width="14.85546875" style="287" customWidth="1"/>
    <col min="14594" max="14594" width="69.85546875" style="287" customWidth="1"/>
    <col min="14595" max="14595" width="14.140625" style="287" customWidth="1"/>
    <col min="14596" max="14596" width="13.5703125" style="287" customWidth="1"/>
    <col min="14597" max="14597" width="10.85546875" style="287" customWidth="1"/>
    <col min="14598" max="14598" width="2.140625" style="287" bestFit="1" customWidth="1"/>
    <col min="14599" max="14848" width="3.28515625" style="287" customWidth="1"/>
    <col min="14849" max="14849" width="14.85546875" style="287" customWidth="1"/>
    <col min="14850" max="14850" width="69.85546875" style="287" customWidth="1"/>
    <col min="14851" max="14851" width="14.140625" style="287" customWidth="1"/>
    <col min="14852" max="14852" width="13.5703125" style="287" customWidth="1"/>
    <col min="14853" max="14853" width="10.85546875" style="287" customWidth="1"/>
    <col min="14854" max="14854" width="2.140625" style="287" bestFit="1" customWidth="1"/>
    <col min="14855" max="15104" width="3.28515625" style="287" customWidth="1"/>
    <col min="15105" max="15105" width="14.85546875" style="287" customWidth="1"/>
    <col min="15106" max="15106" width="69.85546875" style="287" customWidth="1"/>
    <col min="15107" max="15107" width="14.140625" style="287" customWidth="1"/>
    <col min="15108" max="15108" width="13.5703125" style="287" customWidth="1"/>
    <col min="15109" max="15109" width="10.85546875" style="287" customWidth="1"/>
    <col min="15110" max="15110" width="2.140625" style="287" bestFit="1" customWidth="1"/>
    <col min="15111" max="15360" width="3.28515625" style="287" customWidth="1"/>
    <col min="15361" max="15361" width="14.85546875" style="287" customWidth="1"/>
    <col min="15362" max="15362" width="69.85546875" style="287" customWidth="1"/>
    <col min="15363" max="15363" width="14.140625" style="287" customWidth="1"/>
    <col min="15364" max="15364" width="13.5703125" style="287" customWidth="1"/>
    <col min="15365" max="15365" width="10.85546875" style="287" customWidth="1"/>
    <col min="15366" max="15366" width="2.140625" style="287" bestFit="1" customWidth="1"/>
    <col min="15367" max="15616" width="3.28515625" style="287" customWidth="1"/>
    <col min="15617" max="15617" width="14.85546875" style="287" customWidth="1"/>
    <col min="15618" max="15618" width="69.85546875" style="287" customWidth="1"/>
    <col min="15619" max="15619" width="14.140625" style="287" customWidth="1"/>
    <col min="15620" max="15620" width="13.5703125" style="287" customWidth="1"/>
    <col min="15621" max="15621" width="10.85546875" style="287" customWidth="1"/>
    <col min="15622" max="15622" width="2.140625" style="287" bestFit="1" customWidth="1"/>
    <col min="15623" max="15872" width="3.28515625" style="287" customWidth="1"/>
    <col min="15873" max="15873" width="14.85546875" style="287" customWidth="1"/>
    <col min="15874" max="15874" width="69.85546875" style="287" customWidth="1"/>
    <col min="15875" max="15875" width="14.140625" style="287" customWidth="1"/>
    <col min="15876" max="15876" width="13.5703125" style="287" customWidth="1"/>
    <col min="15877" max="15877" width="10.85546875" style="287" customWidth="1"/>
    <col min="15878" max="15878" width="2.140625" style="287" bestFit="1" customWidth="1"/>
    <col min="15879" max="16128" width="3.28515625" style="287" customWidth="1"/>
    <col min="16129" max="16129" width="14.85546875" style="287" customWidth="1"/>
    <col min="16130" max="16130" width="69.85546875" style="287" customWidth="1"/>
    <col min="16131" max="16131" width="14.140625" style="287" customWidth="1"/>
    <col min="16132" max="16132" width="13.5703125" style="287" customWidth="1"/>
    <col min="16133" max="16133" width="10.85546875" style="287" customWidth="1"/>
    <col min="16134" max="16134" width="2.140625" style="287" bestFit="1" customWidth="1"/>
    <col min="16135" max="16384" width="3.28515625" style="287" customWidth="1"/>
  </cols>
  <sheetData>
    <row r="1" spans="1:11" s="282" customFormat="1" ht="12.75" customHeight="1" x14ac:dyDescent="0.2">
      <c r="A1" s="852" t="s">
        <v>410</v>
      </c>
      <c r="B1" s="853"/>
      <c r="C1" s="853"/>
      <c r="D1" s="853"/>
      <c r="E1" s="854"/>
      <c r="F1" s="280"/>
      <c r="G1" s="280"/>
      <c r="H1" s="280"/>
      <c r="I1" s="155"/>
      <c r="K1" s="155"/>
    </row>
    <row r="2" spans="1:11" s="284" customFormat="1" ht="12.75" customHeight="1" x14ac:dyDescent="0.2">
      <c r="A2" s="855" t="s">
        <v>399</v>
      </c>
      <c r="B2" s="709"/>
      <c r="C2" s="709"/>
      <c r="D2" s="709"/>
      <c r="E2" s="856"/>
      <c r="F2" s="280"/>
      <c r="G2" s="280"/>
      <c r="H2" s="280"/>
      <c r="I2" s="283"/>
      <c r="K2" s="283"/>
    </row>
    <row r="3" spans="1:11" s="284" customFormat="1" ht="12.75" customHeight="1" x14ac:dyDescent="0.2">
      <c r="A3" s="855" t="s">
        <v>412</v>
      </c>
      <c r="B3" s="709"/>
      <c r="C3" s="709"/>
      <c r="D3" s="709"/>
      <c r="E3" s="856"/>
      <c r="F3" s="280"/>
      <c r="G3" s="280"/>
      <c r="H3" s="280"/>
      <c r="I3" s="283"/>
      <c r="K3" s="283"/>
    </row>
    <row r="4" spans="1:11" s="284" customFormat="1" ht="12.75" customHeight="1" x14ac:dyDescent="0.2">
      <c r="A4" s="855" t="s">
        <v>0</v>
      </c>
      <c r="B4" s="709"/>
      <c r="C4" s="709"/>
      <c r="D4" s="709"/>
      <c r="E4" s="856"/>
      <c r="F4" s="280"/>
      <c r="G4" s="280"/>
      <c r="H4" s="280"/>
      <c r="I4" s="283"/>
      <c r="K4" s="283"/>
    </row>
    <row r="5" spans="1:11" s="284" customFormat="1" ht="12" x14ac:dyDescent="0.2">
      <c r="A5" s="540"/>
      <c r="B5" s="285"/>
      <c r="C5" s="285"/>
      <c r="D5" s="285"/>
      <c r="E5" s="303"/>
      <c r="F5" s="285"/>
      <c r="G5" s="285"/>
      <c r="H5" s="282"/>
      <c r="I5" s="282"/>
      <c r="K5" s="282"/>
    </row>
    <row r="6" spans="1:11" s="284" customFormat="1" ht="23.25" customHeight="1" x14ac:dyDescent="0.2">
      <c r="A6" s="596" t="s">
        <v>3</v>
      </c>
      <c r="B6" s="599" t="str">
        <f>EA!B6</f>
        <v>UNIVERSIDAD TECNOLÓGICA DE CALVILLO</v>
      </c>
      <c r="C6" s="599"/>
      <c r="D6" s="599"/>
      <c r="E6" s="600"/>
      <c r="F6" s="286"/>
      <c r="G6" s="286"/>
      <c r="H6" s="286"/>
      <c r="I6" s="286"/>
      <c r="K6" s="282"/>
    </row>
    <row r="7" spans="1:11" x14ac:dyDescent="0.25">
      <c r="A7" s="595"/>
      <c r="B7" s="544"/>
      <c r="C7" s="545"/>
      <c r="D7" s="545"/>
      <c r="E7" s="546"/>
    </row>
    <row r="8" spans="1:11" ht="24" x14ac:dyDescent="0.25">
      <c r="A8" s="383" t="s">
        <v>400</v>
      </c>
      <c r="B8" s="384" t="s">
        <v>401</v>
      </c>
      <c r="C8" s="384" t="s">
        <v>209</v>
      </c>
      <c r="D8" s="384" t="s">
        <v>402</v>
      </c>
      <c r="E8" s="384" t="s">
        <v>403</v>
      </c>
      <c r="F8" s="289"/>
      <c r="G8" s="289"/>
      <c r="H8" s="289"/>
      <c r="I8" s="289"/>
    </row>
    <row r="9" spans="1:11" x14ac:dyDescent="0.25">
      <c r="A9" s="442"/>
      <c r="B9" s="443"/>
      <c r="C9" s="442"/>
      <c r="D9" s="442"/>
      <c r="E9" s="448"/>
    </row>
    <row r="10" spans="1:11" x14ac:dyDescent="0.25">
      <c r="A10" s="444">
        <v>1</v>
      </c>
      <c r="B10" s="444" t="s">
        <v>442</v>
      </c>
      <c r="C10" s="445">
        <v>18047580</v>
      </c>
      <c r="D10" s="445">
        <v>18047580</v>
      </c>
      <c r="E10" s="449">
        <f>+C10/D10</f>
        <v>1</v>
      </c>
      <c r="F10" s="290"/>
      <c r="G10" s="290"/>
      <c r="H10" s="290"/>
      <c r="I10" s="290"/>
    </row>
    <row r="11" spans="1:11" x14ac:dyDescent="0.25">
      <c r="A11" s="444">
        <v>3</v>
      </c>
      <c r="B11" s="444" t="s">
        <v>4935</v>
      </c>
      <c r="C11" s="445">
        <v>4319899</v>
      </c>
      <c r="D11" s="445">
        <v>4319899</v>
      </c>
      <c r="E11" s="449"/>
      <c r="F11" s="290"/>
      <c r="G11" s="290"/>
      <c r="H11" s="290"/>
      <c r="I11" s="290"/>
    </row>
    <row r="12" spans="1:11" x14ac:dyDescent="0.25">
      <c r="A12" s="444">
        <v>6</v>
      </c>
      <c r="B12" s="444" t="s">
        <v>4937</v>
      </c>
      <c r="C12" s="445">
        <v>1572291</v>
      </c>
      <c r="D12" s="445">
        <v>1572291</v>
      </c>
      <c r="E12" s="449"/>
      <c r="F12" s="290"/>
      <c r="G12" s="290"/>
      <c r="H12" s="290"/>
      <c r="I12" s="290"/>
    </row>
    <row r="13" spans="1:11" x14ac:dyDescent="0.25">
      <c r="A13" s="444">
        <v>7</v>
      </c>
      <c r="B13" s="444" t="s">
        <v>4939</v>
      </c>
      <c r="C13" s="445">
        <v>2709561</v>
      </c>
      <c r="D13" s="445">
        <v>2709561</v>
      </c>
      <c r="E13" s="449"/>
      <c r="F13" s="290"/>
      <c r="G13" s="290"/>
      <c r="H13" s="290"/>
      <c r="I13" s="290"/>
    </row>
    <row r="14" spans="1:11" x14ac:dyDescent="0.25">
      <c r="A14" s="444">
        <v>10</v>
      </c>
      <c r="B14" s="444" t="s">
        <v>4941</v>
      </c>
      <c r="C14" s="445">
        <v>3000000</v>
      </c>
      <c r="D14" s="445">
        <v>3000000</v>
      </c>
      <c r="E14" s="449"/>
      <c r="F14" s="290"/>
      <c r="G14" s="290"/>
      <c r="H14" s="290"/>
      <c r="I14" s="290"/>
    </row>
    <row r="15" spans="1:11" x14ac:dyDescent="0.25">
      <c r="A15" s="444"/>
      <c r="B15" s="444"/>
      <c r="C15" s="445"/>
      <c r="D15" s="445"/>
      <c r="E15" s="449"/>
      <c r="F15" s="290"/>
      <c r="G15" s="290"/>
      <c r="H15" s="290"/>
      <c r="I15" s="290"/>
    </row>
    <row r="16" spans="1:11" x14ac:dyDescent="0.25">
      <c r="A16" s="444"/>
      <c r="B16" s="444"/>
      <c r="C16" s="445"/>
      <c r="D16" s="445"/>
      <c r="E16" s="449"/>
    </row>
    <row r="17" spans="1:10" x14ac:dyDescent="0.25">
      <c r="A17" s="444"/>
      <c r="B17" s="444"/>
      <c r="C17" s="445"/>
      <c r="D17" s="445"/>
      <c r="E17" s="449"/>
    </row>
    <row r="18" spans="1:10" x14ac:dyDescent="0.25">
      <c r="A18" s="444"/>
      <c r="B18" s="444"/>
      <c r="C18" s="445"/>
      <c r="D18" s="445"/>
      <c r="E18" s="449"/>
    </row>
    <row r="19" spans="1:10" x14ac:dyDescent="0.25">
      <c r="A19" s="444"/>
      <c r="B19" s="444"/>
      <c r="C19" s="445"/>
      <c r="D19" s="445"/>
      <c r="E19" s="449"/>
    </row>
    <row r="20" spans="1:10" x14ac:dyDescent="0.25">
      <c r="A20" s="444"/>
      <c r="B20" s="444"/>
      <c r="C20" s="445"/>
      <c r="D20" s="445"/>
      <c r="E20" s="449"/>
    </row>
    <row r="21" spans="1:10" x14ac:dyDescent="0.25">
      <c r="A21" s="446"/>
      <c r="B21" s="447"/>
      <c r="C21" s="446"/>
      <c r="D21" s="446"/>
      <c r="E21" s="446"/>
    </row>
    <row r="22" spans="1:10" x14ac:dyDescent="0.25">
      <c r="A22" s="468"/>
      <c r="B22" s="467" t="s">
        <v>239</v>
      </c>
      <c r="C22" s="547">
        <f>SUM(C9:C21)</f>
        <v>29649331</v>
      </c>
      <c r="D22" s="547">
        <f>SUM(D10:D21)</f>
        <v>29649331</v>
      </c>
      <c r="E22" s="548">
        <f t="shared" ref="E22" si="0">+C22/D22</f>
        <v>1</v>
      </c>
    </row>
    <row r="23" spans="1:10" x14ac:dyDescent="0.25">
      <c r="B23" s="291"/>
      <c r="C23" s="469" t="str">
        <f>IF(C22-CAdmon!G26=0," ","ERROR")</f>
        <v xml:space="preserve"> </v>
      </c>
      <c r="D23" s="292"/>
      <c r="E23" s="293"/>
      <c r="F23" s="294"/>
      <c r="G23" s="294"/>
      <c r="H23" s="294"/>
      <c r="I23" s="294"/>
    </row>
    <row r="26" spans="1:10" x14ac:dyDescent="0.25">
      <c r="E26" s="295"/>
      <c r="F26" s="295"/>
      <c r="G26" s="295"/>
      <c r="H26" s="295"/>
      <c r="I26" s="295"/>
      <c r="J26" s="295"/>
    </row>
  </sheetData>
  <sheetProtection insertRows="0" deleteRows="0"/>
  <mergeCells count="4">
    <mergeCell ref="A1:E1"/>
    <mergeCell ref="A2:E2"/>
    <mergeCell ref="A3:E3"/>
    <mergeCell ref="A4:E4"/>
  </mergeCells>
  <printOptions horizontalCentered="1"/>
  <pageMargins left="0.39370078740157483" right="0.19685039370078741" top="0.78740157480314965" bottom="0.39370078740157483" header="0" footer="0"/>
  <pageSetup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Normal="100" workbookViewId="0">
      <selection activeCell="A2" sqref="A2:E2"/>
    </sheetView>
  </sheetViews>
  <sheetFormatPr baseColWidth="10" defaultRowHeight="12.75" x14ac:dyDescent="0.25"/>
  <cols>
    <col min="1" max="1" width="14.85546875" style="287" customWidth="1"/>
    <col min="2" max="2" width="69.85546875" style="288" customWidth="1"/>
    <col min="3" max="3" width="14.140625" style="287" customWidth="1"/>
    <col min="4" max="4" width="13.5703125" style="287" customWidth="1"/>
    <col min="5" max="5" width="10.85546875" style="287" customWidth="1"/>
    <col min="6" max="6" width="2.140625" style="287" bestFit="1" customWidth="1"/>
    <col min="7" max="256" width="3.28515625" style="287" customWidth="1"/>
    <col min="257" max="257" width="14.85546875" style="287" customWidth="1"/>
    <col min="258" max="258" width="69.85546875" style="287" customWidth="1"/>
    <col min="259" max="259" width="14.140625" style="287" customWidth="1"/>
    <col min="260" max="260" width="13.5703125" style="287" customWidth="1"/>
    <col min="261" max="261" width="10.85546875" style="287" customWidth="1"/>
    <col min="262" max="262" width="2.140625" style="287" bestFit="1" customWidth="1"/>
    <col min="263" max="512" width="3.28515625" style="287" customWidth="1"/>
    <col min="513" max="513" width="14.85546875" style="287" customWidth="1"/>
    <col min="514" max="514" width="69.85546875" style="287" customWidth="1"/>
    <col min="515" max="515" width="14.140625" style="287" customWidth="1"/>
    <col min="516" max="516" width="13.5703125" style="287" customWidth="1"/>
    <col min="517" max="517" width="10.85546875" style="287" customWidth="1"/>
    <col min="518" max="518" width="2.140625" style="287" bestFit="1" customWidth="1"/>
    <col min="519" max="768" width="3.28515625" style="287" customWidth="1"/>
    <col min="769" max="769" width="14.85546875" style="287" customWidth="1"/>
    <col min="770" max="770" width="69.85546875" style="287" customWidth="1"/>
    <col min="771" max="771" width="14.140625" style="287" customWidth="1"/>
    <col min="772" max="772" width="13.5703125" style="287" customWidth="1"/>
    <col min="773" max="773" width="10.85546875" style="287" customWidth="1"/>
    <col min="774" max="774" width="2.140625" style="287" bestFit="1" customWidth="1"/>
    <col min="775" max="1024" width="3.28515625" style="287" customWidth="1"/>
    <col min="1025" max="1025" width="14.85546875" style="287" customWidth="1"/>
    <col min="1026" max="1026" width="69.85546875" style="287" customWidth="1"/>
    <col min="1027" max="1027" width="14.140625" style="287" customWidth="1"/>
    <col min="1028" max="1028" width="13.5703125" style="287" customWidth="1"/>
    <col min="1029" max="1029" width="10.85546875" style="287" customWidth="1"/>
    <col min="1030" max="1030" width="2.140625" style="287" bestFit="1" customWidth="1"/>
    <col min="1031" max="1280" width="3.28515625" style="287" customWidth="1"/>
    <col min="1281" max="1281" width="14.85546875" style="287" customWidth="1"/>
    <col min="1282" max="1282" width="69.85546875" style="287" customWidth="1"/>
    <col min="1283" max="1283" width="14.140625" style="287" customWidth="1"/>
    <col min="1284" max="1284" width="13.5703125" style="287" customWidth="1"/>
    <col min="1285" max="1285" width="10.85546875" style="287" customWidth="1"/>
    <col min="1286" max="1286" width="2.140625" style="287" bestFit="1" customWidth="1"/>
    <col min="1287" max="1536" width="3.28515625" style="287" customWidth="1"/>
    <col min="1537" max="1537" width="14.85546875" style="287" customWidth="1"/>
    <col min="1538" max="1538" width="69.85546875" style="287" customWidth="1"/>
    <col min="1539" max="1539" width="14.140625" style="287" customWidth="1"/>
    <col min="1540" max="1540" width="13.5703125" style="287" customWidth="1"/>
    <col min="1541" max="1541" width="10.85546875" style="287" customWidth="1"/>
    <col min="1542" max="1542" width="2.140625" style="287" bestFit="1" customWidth="1"/>
    <col min="1543" max="1792" width="3.28515625" style="287" customWidth="1"/>
    <col min="1793" max="1793" width="14.85546875" style="287" customWidth="1"/>
    <col min="1794" max="1794" width="69.85546875" style="287" customWidth="1"/>
    <col min="1795" max="1795" width="14.140625" style="287" customWidth="1"/>
    <col min="1796" max="1796" width="13.5703125" style="287" customWidth="1"/>
    <col min="1797" max="1797" width="10.85546875" style="287" customWidth="1"/>
    <col min="1798" max="1798" width="2.140625" style="287" bestFit="1" customWidth="1"/>
    <col min="1799" max="2048" width="3.28515625" style="287" customWidth="1"/>
    <col min="2049" max="2049" width="14.85546875" style="287" customWidth="1"/>
    <col min="2050" max="2050" width="69.85546875" style="287" customWidth="1"/>
    <col min="2051" max="2051" width="14.140625" style="287" customWidth="1"/>
    <col min="2052" max="2052" width="13.5703125" style="287" customWidth="1"/>
    <col min="2053" max="2053" width="10.85546875" style="287" customWidth="1"/>
    <col min="2054" max="2054" width="2.140625" style="287" bestFit="1" customWidth="1"/>
    <col min="2055" max="2304" width="3.28515625" style="287" customWidth="1"/>
    <col min="2305" max="2305" width="14.85546875" style="287" customWidth="1"/>
    <col min="2306" max="2306" width="69.85546875" style="287" customWidth="1"/>
    <col min="2307" max="2307" width="14.140625" style="287" customWidth="1"/>
    <col min="2308" max="2308" width="13.5703125" style="287" customWidth="1"/>
    <col min="2309" max="2309" width="10.85546875" style="287" customWidth="1"/>
    <col min="2310" max="2310" width="2.140625" style="287" bestFit="1" customWidth="1"/>
    <col min="2311" max="2560" width="3.28515625" style="287" customWidth="1"/>
    <col min="2561" max="2561" width="14.85546875" style="287" customWidth="1"/>
    <col min="2562" max="2562" width="69.85546875" style="287" customWidth="1"/>
    <col min="2563" max="2563" width="14.140625" style="287" customWidth="1"/>
    <col min="2564" max="2564" width="13.5703125" style="287" customWidth="1"/>
    <col min="2565" max="2565" width="10.85546875" style="287" customWidth="1"/>
    <col min="2566" max="2566" width="2.140625" style="287" bestFit="1" customWidth="1"/>
    <col min="2567" max="2816" width="3.28515625" style="287" customWidth="1"/>
    <col min="2817" max="2817" width="14.85546875" style="287" customWidth="1"/>
    <col min="2818" max="2818" width="69.85546875" style="287" customWidth="1"/>
    <col min="2819" max="2819" width="14.140625" style="287" customWidth="1"/>
    <col min="2820" max="2820" width="13.5703125" style="287" customWidth="1"/>
    <col min="2821" max="2821" width="10.85546875" style="287" customWidth="1"/>
    <col min="2822" max="2822" width="2.140625" style="287" bestFit="1" customWidth="1"/>
    <col min="2823" max="3072" width="3.28515625" style="287" customWidth="1"/>
    <col min="3073" max="3073" width="14.85546875" style="287" customWidth="1"/>
    <col min="3074" max="3074" width="69.85546875" style="287" customWidth="1"/>
    <col min="3075" max="3075" width="14.140625" style="287" customWidth="1"/>
    <col min="3076" max="3076" width="13.5703125" style="287" customWidth="1"/>
    <col min="3077" max="3077" width="10.85546875" style="287" customWidth="1"/>
    <col min="3078" max="3078" width="2.140625" style="287" bestFit="1" customWidth="1"/>
    <col min="3079" max="3328" width="3.28515625" style="287" customWidth="1"/>
    <col min="3329" max="3329" width="14.85546875" style="287" customWidth="1"/>
    <col min="3330" max="3330" width="69.85546875" style="287" customWidth="1"/>
    <col min="3331" max="3331" width="14.140625" style="287" customWidth="1"/>
    <col min="3332" max="3332" width="13.5703125" style="287" customWidth="1"/>
    <col min="3333" max="3333" width="10.85546875" style="287" customWidth="1"/>
    <col min="3334" max="3334" width="2.140625" style="287" bestFit="1" customWidth="1"/>
    <col min="3335" max="3584" width="3.28515625" style="287" customWidth="1"/>
    <col min="3585" max="3585" width="14.85546875" style="287" customWidth="1"/>
    <col min="3586" max="3586" width="69.85546875" style="287" customWidth="1"/>
    <col min="3587" max="3587" width="14.140625" style="287" customWidth="1"/>
    <col min="3588" max="3588" width="13.5703125" style="287" customWidth="1"/>
    <col min="3589" max="3589" width="10.85546875" style="287" customWidth="1"/>
    <col min="3590" max="3590" width="2.140625" style="287" bestFit="1" customWidth="1"/>
    <col min="3591" max="3840" width="3.28515625" style="287" customWidth="1"/>
    <col min="3841" max="3841" width="14.85546875" style="287" customWidth="1"/>
    <col min="3842" max="3842" width="69.85546875" style="287" customWidth="1"/>
    <col min="3843" max="3843" width="14.140625" style="287" customWidth="1"/>
    <col min="3844" max="3844" width="13.5703125" style="287" customWidth="1"/>
    <col min="3845" max="3845" width="10.85546875" style="287" customWidth="1"/>
    <col min="3846" max="3846" width="2.140625" style="287" bestFit="1" customWidth="1"/>
    <col min="3847" max="4096" width="3.28515625" style="287" customWidth="1"/>
    <col min="4097" max="4097" width="14.85546875" style="287" customWidth="1"/>
    <col min="4098" max="4098" width="69.85546875" style="287" customWidth="1"/>
    <col min="4099" max="4099" width="14.140625" style="287" customWidth="1"/>
    <col min="4100" max="4100" width="13.5703125" style="287" customWidth="1"/>
    <col min="4101" max="4101" width="10.85546875" style="287" customWidth="1"/>
    <col min="4102" max="4102" width="2.140625" style="287" bestFit="1" customWidth="1"/>
    <col min="4103" max="4352" width="3.28515625" style="287" customWidth="1"/>
    <col min="4353" max="4353" width="14.85546875" style="287" customWidth="1"/>
    <col min="4354" max="4354" width="69.85546875" style="287" customWidth="1"/>
    <col min="4355" max="4355" width="14.140625" style="287" customWidth="1"/>
    <col min="4356" max="4356" width="13.5703125" style="287" customWidth="1"/>
    <col min="4357" max="4357" width="10.85546875" style="287" customWidth="1"/>
    <col min="4358" max="4358" width="2.140625" style="287" bestFit="1" customWidth="1"/>
    <col min="4359" max="4608" width="3.28515625" style="287" customWidth="1"/>
    <col min="4609" max="4609" width="14.85546875" style="287" customWidth="1"/>
    <col min="4610" max="4610" width="69.85546875" style="287" customWidth="1"/>
    <col min="4611" max="4611" width="14.140625" style="287" customWidth="1"/>
    <col min="4612" max="4612" width="13.5703125" style="287" customWidth="1"/>
    <col min="4613" max="4613" width="10.85546875" style="287" customWidth="1"/>
    <col min="4614" max="4614" width="2.140625" style="287" bestFit="1" customWidth="1"/>
    <col min="4615" max="4864" width="3.28515625" style="287" customWidth="1"/>
    <col min="4865" max="4865" width="14.85546875" style="287" customWidth="1"/>
    <col min="4866" max="4866" width="69.85546875" style="287" customWidth="1"/>
    <col min="4867" max="4867" width="14.140625" style="287" customWidth="1"/>
    <col min="4868" max="4868" width="13.5703125" style="287" customWidth="1"/>
    <col min="4869" max="4869" width="10.85546875" style="287" customWidth="1"/>
    <col min="4870" max="4870" width="2.140625" style="287" bestFit="1" customWidth="1"/>
    <col min="4871" max="5120" width="3.28515625" style="287" customWidth="1"/>
    <col min="5121" max="5121" width="14.85546875" style="287" customWidth="1"/>
    <col min="5122" max="5122" width="69.85546875" style="287" customWidth="1"/>
    <col min="5123" max="5123" width="14.140625" style="287" customWidth="1"/>
    <col min="5124" max="5124" width="13.5703125" style="287" customWidth="1"/>
    <col min="5125" max="5125" width="10.85546875" style="287" customWidth="1"/>
    <col min="5126" max="5126" width="2.140625" style="287" bestFit="1" customWidth="1"/>
    <col min="5127" max="5376" width="3.28515625" style="287" customWidth="1"/>
    <col min="5377" max="5377" width="14.85546875" style="287" customWidth="1"/>
    <col min="5378" max="5378" width="69.85546875" style="287" customWidth="1"/>
    <col min="5379" max="5379" width="14.140625" style="287" customWidth="1"/>
    <col min="5380" max="5380" width="13.5703125" style="287" customWidth="1"/>
    <col min="5381" max="5381" width="10.85546875" style="287" customWidth="1"/>
    <col min="5382" max="5382" width="2.140625" style="287" bestFit="1" customWidth="1"/>
    <col min="5383" max="5632" width="3.28515625" style="287" customWidth="1"/>
    <col min="5633" max="5633" width="14.85546875" style="287" customWidth="1"/>
    <col min="5634" max="5634" width="69.85546875" style="287" customWidth="1"/>
    <col min="5635" max="5635" width="14.140625" style="287" customWidth="1"/>
    <col min="5636" max="5636" width="13.5703125" style="287" customWidth="1"/>
    <col min="5637" max="5637" width="10.85546875" style="287" customWidth="1"/>
    <col min="5638" max="5638" width="2.140625" style="287" bestFit="1" customWidth="1"/>
    <col min="5639" max="5888" width="3.28515625" style="287" customWidth="1"/>
    <col min="5889" max="5889" width="14.85546875" style="287" customWidth="1"/>
    <col min="5890" max="5890" width="69.85546875" style="287" customWidth="1"/>
    <col min="5891" max="5891" width="14.140625" style="287" customWidth="1"/>
    <col min="5892" max="5892" width="13.5703125" style="287" customWidth="1"/>
    <col min="5893" max="5893" width="10.85546875" style="287" customWidth="1"/>
    <col min="5894" max="5894" width="2.140625" style="287" bestFit="1" customWidth="1"/>
    <col min="5895" max="6144" width="3.28515625" style="287" customWidth="1"/>
    <col min="6145" max="6145" width="14.85546875" style="287" customWidth="1"/>
    <col min="6146" max="6146" width="69.85546875" style="287" customWidth="1"/>
    <col min="6147" max="6147" width="14.140625" style="287" customWidth="1"/>
    <col min="6148" max="6148" width="13.5703125" style="287" customWidth="1"/>
    <col min="6149" max="6149" width="10.85546875" style="287" customWidth="1"/>
    <col min="6150" max="6150" width="2.140625" style="287" bestFit="1" customWidth="1"/>
    <col min="6151" max="6400" width="3.28515625" style="287" customWidth="1"/>
    <col min="6401" max="6401" width="14.85546875" style="287" customWidth="1"/>
    <col min="6402" max="6402" width="69.85546875" style="287" customWidth="1"/>
    <col min="6403" max="6403" width="14.140625" style="287" customWidth="1"/>
    <col min="6404" max="6404" width="13.5703125" style="287" customWidth="1"/>
    <col min="6405" max="6405" width="10.85546875" style="287" customWidth="1"/>
    <col min="6406" max="6406" width="2.140625" style="287" bestFit="1" customWidth="1"/>
    <col min="6407" max="6656" width="3.28515625" style="287" customWidth="1"/>
    <col min="6657" max="6657" width="14.85546875" style="287" customWidth="1"/>
    <col min="6658" max="6658" width="69.85546875" style="287" customWidth="1"/>
    <col min="6659" max="6659" width="14.140625" style="287" customWidth="1"/>
    <col min="6660" max="6660" width="13.5703125" style="287" customWidth="1"/>
    <col min="6661" max="6661" width="10.85546875" style="287" customWidth="1"/>
    <col min="6662" max="6662" width="2.140625" style="287" bestFit="1" customWidth="1"/>
    <col min="6663" max="6912" width="3.28515625" style="287" customWidth="1"/>
    <col min="6913" max="6913" width="14.85546875" style="287" customWidth="1"/>
    <col min="6914" max="6914" width="69.85546875" style="287" customWidth="1"/>
    <col min="6915" max="6915" width="14.140625" style="287" customWidth="1"/>
    <col min="6916" max="6916" width="13.5703125" style="287" customWidth="1"/>
    <col min="6917" max="6917" width="10.85546875" style="287" customWidth="1"/>
    <col min="6918" max="6918" width="2.140625" style="287" bestFit="1" customWidth="1"/>
    <col min="6919" max="7168" width="3.28515625" style="287" customWidth="1"/>
    <col min="7169" max="7169" width="14.85546875" style="287" customWidth="1"/>
    <col min="7170" max="7170" width="69.85546875" style="287" customWidth="1"/>
    <col min="7171" max="7171" width="14.140625" style="287" customWidth="1"/>
    <col min="7172" max="7172" width="13.5703125" style="287" customWidth="1"/>
    <col min="7173" max="7173" width="10.85546875" style="287" customWidth="1"/>
    <col min="7174" max="7174" width="2.140625" style="287" bestFit="1" customWidth="1"/>
    <col min="7175" max="7424" width="3.28515625" style="287" customWidth="1"/>
    <col min="7425" max="7425" width="14.85546875" style="287" customWidth="1"/>
    <col min="7426" max="7426" width="69.85546875" style="287" customWidth="1"/>
    <col min="7427" max="7427" width="14.140625" style="287" customWidth="1"/>
    <col min="7428" max="7428" width="13.5703125" style="287" customWidth="1"/>
    <col min="7429" max="7429" width="10.85546875" style="287" customWidth="1"/>
    <col min="7430" max="7430" width="2.140625" style="287" bestFit="1" customWidth="1"/>
    <col min="7431" max="7680" width="3.28515625" style="287" customWidth="1"/>
    <col min="7681" max="7681" width="14.85546875" style="287" customWidth="1"/>
    <col min="7682" max="7682" width="69.85546875" style="287" customWidth="1"/>
    <col min="7683" max="7683" width="14.140625" style="287" customWidth="1"/>
    <col min="7684" max="7684" width="13.5703125" style="287" customWidth="1"/>
    <col min="7685" max="7685" width="10.85546875" style="287" customWidth="1"/>
    <col min="7686" max="7686" width="2.140625" style="287" bestFit="1" customWidth="1"/>
    <col min="7687" max="7936" width="3.28515625" style="287" customWidth="1"/>
    <col min="7937" max="7937" width="14.85546875" style="287" customWidth="1"/>
    <col min="7938" max="7938" width="69.85546875" style="287" customWidth="1"/>
    <col min="7939" max="7939" width="14.140625" style="287" customWidth="1"/>
    <col min="7940" max="7940" width="13.5703125" style="287" customWidth="1"/>
    <col min="7941" max="7941" width="10.85546875" style="287" customWidth="1"/>
    <col min="7942" max="7942" width="2.140625" style="287" bestFit="1" customWidth="1"/>
    <col min="7943" max="8192" width="3.28515625" style="287" customWidth="1"/>
    <col min="8193" max="8193" width="14.85546875" style="287" customWidth="1"/>
    <col min="8194" max="8194" width="69.85546875" style="287" customWidth="1"/>
    <col min="8195" max="8195" width="14.140625" style="287" customWidth="1"/>
    <col min="8196" max="8196" width="13.5703125" style="287" customWidth="1"/>
    <col min="8197" max="8197" width="10.85546875" style="287" customWidth="1"/>
    <col min="8198" max="8198" width="2.140625" style="287" bestFit="1" customWidth="1"/>
    <col min="8199" max="8448" width="3.28515625" style="287" customWidth="1"/>
    <col min="8449" max="8449" width="14.85546875" style="287" customWidth="1"/>
    <col min="8450" max="8450" width="69.85546875" style="287" customWidth="1"/>
    <col min="8451" max="8451" width="14.140625" style="287" customWidth="1"/>
    <col min="8452" max="8452" width="13.5703125" style="287" customWidth="1"/>
    <col min="8453" max="8453" width="10.85546875" style="287" customWidth="1"/>
    <col min="8454" max="8454" width="2.140625" style="287" bestFit="1" customWidth="1"/>
    <col min="8455" max="8704" width="3.28515625" style="287" customWidth="1"/>
    <col min="8705" max="8705" width="14.85546875" style="287" customWidth="1"/>
    <col min="8706" max="8706" width="69.85546875" style="287" customWidth="1"/>
    <col min="8707" max="8707" width="14.140625" style="287" customWidth="1"/>
    <col min="8708" max="8708" width="13.5703125" style="287" customWidth="1"/>
    <col min="8709" max="8709" width="10.85546875" style="287" customWidth="1"/>
    <col min="8710" max="8710" width="2.140625" style="287" bestFit="1" customWidth="1"/>
    <col min="8711" max="8960" width="3.28515625" style="287" customWidth="1"/>
    <col min="8961" max="8961" width="14.85546875" style="287" customWidth="1"/>
    <col min="8962" max="8962" width="69.85546875" style="287" customWidth="1"/>
    <col min="8963" max="8963" width="14.140625" style="287" customWidth="1"/>
    <col min="8964" max="8964" width="13.5703125" style="287" customWidth="1"/>
    <col min="8965" max="8965" width="10.85546875" style="287" customWidth="1"/>
    <col min="8966" max="8966" width="2.140625" style="287" bestFit="1" customWidth="1"/>
    <col min="8967" max="9216" width="3.28515625" style="287" customWidth="1"/>
    <col min="9217" max="9217" width="14.85546875" style="287" customWidth="1"/>
    <col min="9218" max="9218" width="69.85546875" style="287" customWidth="1"/>
    <col min="9219" max="9219" width="14.140625" style="287" customWidth="1"/>
    <col min="9220" max="9220" width="13.5703125" style="287" customWidth="1"/>
    <col min="9221" max="9221" width="10.85546875" style="287" customWidth="1"/>
    <col min="9222" max="9222" width="2.140625" style="287" bestFit="1" customWidth="1"/>
    <col min="9223" max="9472" width="3.28515625" style="287" customWidth="1"/>
    <col min="9473" max="9473" width="14.85546875" style="287" customWidth="1"/>
    <col min="9474" max="9474" width="69.85546875" style="287" customWidth="1"/>
    <col min="9475" max="9475" width="14.140625" style="287" customWidth="1"/>
    <col min="9476" max="9476" width="13.5703125" style="287" customWidth="1"/>
    <col min="9477" max="9477" width="10.85546875" style="287" customWidth="1"/>
    <col min="9478" max="9478" width="2.140625" style="287" bestFit="1" customWidth="1"/>
    <col min="9479" max="9728" width="3.28515625" style="287" customWidth="1"/>
    <col min="9729" max="9729" width="14.85546875" style="287" customWidth="1"/>
    <col min="9730" max="9730" width="69.85546875" style="287" customWidth="1"/>
    <col min="9731" max="9731" width="14.140625" style="287" customWidth="1"/>
    <col min="9732" max="9732" width="13.5703125" style="287" customWidth="1"/>
    <col min="9733" max="9733" width="10.85546875" style="287" customWidth="1"/>
    <col min="9734" max="9734" width="2.140625" style="287" bestFit="1" customWidth="1"/>
    <col min="9735" max="9984" width="3.28515625" style="287" customWidth="1"/>
    <col min="9985" max="9985" width="14.85546875" style="287" customWidth="1"/>
    <col min="9986" max="9986" width="69.85546875" style="287" customWidth="1"/>
    <col min="9987" max="9987" width="14.140625" style="287" customWidth="1"/>
    <col min="9988" max="9988" width="13.5703125" style="287" customWidth="1"/>
    <col min="9989" max="9989" width="10.85546875" style="287" customWidth="1"/>
    <col min="9990" max="9990" width="2.140625" style="287" bestFit="1" customWidth="1"/>
    <col min="9991" max="10240" width="3.28515625" style="287" customWidth="1"/>
    <col min="10241" max="10241" width="14.85546875" style="287" customWidth="1"/>
    <col min="10242" max="10242" width="69.85546875" style="287" customWidth="1"/>
    <col min="10243" max="10243" width="14.140625" style="287" customWidth="1"/>
    <col min="10244" max="10244" width="13.5703125" style="287" customWidth="1"/>
    <col min="10245" max="10245" width="10.85546875" style="287" customWidth="1"/>
    <col min="10246" max="10246" width="2.140625" style="287" bestFit="1" customWidth="1"/>
    <col min="10247" max="10496" width="3.28515625" style="287" customWidth="1"/>
    <col min="10497" max="10497" width="14.85546875" style="287" customWidth="1"/>
    <col min="10498" max="10498" width="69.85546875" style="287" customWidth="1"/>
    <col min="10499" max="10499" width="14.140625" style="287" customWidth="1"/>
    <col min="10500" max="10500" width="13.5703125" style="287" customWidth="1"/>
    <col min="10501" max="10501" width="10.85546875" style="287" customWidth="1"/>
    <col min="10502" max="10502" width="2.140625" style="287" bestFit="1" customWidth="1"/>
    <col min="10503" max="10752" width="3.28515625" style="287" customWidth="1"/>
    <col min="10753" max="10753" width="14.85546875" style="287" customWidth="1"/>
    <col min="10754" max="10754" width="69.85546875" style="287" customWidth="1"/>
    <col min="10755" max="10755" width="14.140625" style="287" customWidth="1"/>
    <col min="10756" max="10756" width="13.5703125" style="287" customWidth="1"/>
    <col min="10757" max="10757" width="10.85546875" style="287" customWidth="1"/>
    <col min="10758" max="10758" width="2.140625" style="287" bestFit="1" customWidth="1"/>
    <col min="10759" max="11008" width="3.28515625" style="287" customWidth="1"/>
    <col min="11009" max="11009" width="14.85546875" style="287" customWidth="1"/>
    <col min="11010" max="11010" width="69.85546875" style="287" customWidth="1"/>
    <col min="11011" max="11011" width="14.140625" style="287" customWidth="1"/>
    <col min="11012" max="11012" width="13.5703125" style="287" customWidth="1"/>
    <col min="11013" max="11013" width="10.85546875" style="287" customWidth="1"/>
    <col min="11014" max="11014" width="2.140625" style="287" bestFit="1" customWidth="1"/>
    <col min="11015" max="11264" width="3.28515625" style="287" customWidth="1"/>
    <col min="11265" max="11265" width="14.85546875" style="287" customWidth="1"/>
    <col min="11266" max="11266" width="69.85546875" style="287" customWidth="1"/>
    <col min="11267" max="11267" width="14.140625" style="287" customWidth="1"/>
    <col min="11268" max="11268" width="13.5703125" style="287" customWidth="1"/>
    <col min="11269" max="11269" width="10.85546875" style="287" customWidth="1"/>
    <col min="11270" max="11270" width="2.140625" style="287" bestFit="1" customWidth="1"/>
    <col min="11271" max="11520" width="3.28515625" style="287" customWidth="1"/>
    <col min="11521" max="11521" width="14.85546875" style="287" customWidth="1"/>
    <col min="11522" max="11522" width="69.85546875" style="287" customWidth="1"/>
    <col min="11523" max="11523" width="14.140625" style="287" customWidth="1"/>
    <col min="11524" max="11524" width="13.5703125" style="287" customWidth="1"/>
    <col min="11525" max="11525" width="10.85546875" style="287" customWidth="1"/>
    <col min="11526" max="11526" width="2.140625" style="287" bestFit="1" customWidth="1"/>
    <col min="11527" max="11776" width="3.28515625" style="287" customWidth="1"/>
    <col min="11777" max="11777" width="14.85546875" style="287" customWidth="1"/>
    <col min="11778" max="11778" width="69.85546875" style="287" customWidth="1"/>
    <col min="11779" max="11779" width="14.140625" style="287" customWidth="1"/>
    <col min="11780" max="11780" width="13.5703125" style="287" customWidth="1"/>
    <col min="11781" max="11781" width="10.85546875" style="287" customWidth="1"/>
    <col min="11782" max="11782" width="2.140625" style="287" bestFit="1" customWidth="1"/>
    <col min="11783" max="12032" width="3.28515625" style="287" customWidth="1"/>
    <col min="12033" max="12033" width="14.85546875" style="287" customWidth="1"/>
    <col min="12034" max="12034" width="69.85546875" style="287" customWidth="1"/>
    <col min="12035" max="12035" width="14.140625" style="287" customWidth="1"/>
    <col min="12036" max="12036" width="13.5703125" style="287" customWidth="1"/>
    <col min="12037" max="12037" width="10.85546875" style="287" customWidth="1"/>
    <col min="12038" max="12038" width="2.140625" style="287" bestFit="1" customWidth="1"/>
    <col min="12039" max="12288" width="3.28515625" style="287" customWidth="1"/>
    <col min="12289" max="12289" width="14.85546875" style="287" customWidth="1"/>
    <col min="12290" max="12290" width="69.85546875" style="287" customWidth="1"/>
    <col min="12291" max="12291" width="14.140625" style="287" customWidth="1"/>
    <col min="12292" max="12292" width="13.5703125" style="287" customWidth="1"/>
    <col min="12293" max="12293" width="10.85546875" style="287" customWidth="1"/>
    <col min="12294" max="12294" width="2.140625" style="287" bestFit="1" customWidth="1"/>
    <col min="12295" max="12544" width="3.28515625" style="287" customWidth="1"/>
    <col min="12545" max="12545" width="14.85546875" style="287" customWidth="1"/>
    <col min="12546" max="12546" width="69.85546875" style="287" customWidth="1"/>
    <col min="12547" max="12547" width="14.140625" style="287" customWidth="1"/>
    <col min="12548" max="12548" width="13.5703125" style="287" customWidth="1"/>
    <col min="12549" max="12549" width="10.85546875" style="287" customWidth="1"/>
    <col min="12550" max="12550" width="2.140625" style="287" bestFit="1" customWidth="1"/>
    <col min="12551" max="12800" width="3.28515625" style="287" customWidth="1"/>
    <col min="12801" max="12801" width="14.85546875" style="287" customWidth="1"/>
    <col min="12802" max="12802" width="69.85546875" style="287" customWidth="1"/>
    <col min="12803" max="12803" width="14.140625" style="287" customWidth="1"/>
    <col min="12804" max="12804" width="13.5703125" style="287" customWidth="1"/>
    <col min="12805" max="12805" width="10.85546875" style="287" customWidth="1"/>
    <col min="12806" max="12806" width="2.140625" style="287" bestFit="1" customWidth="1"/>
    <col min="12807" max="13056" width="3.28515625" style="287" customWidth="1"/>
    <col min="13057" max="13057" width="14.85546875" style="287" customWidth="1"/>
    <col min="13058" max="13058" width="69.85546875" style="287" customWidth="1"/>
    <col min="13059" max="13059" width="14.140625" style="287" customWidth="1"/>
    <col min="13060" max="13060" width="13.5703125" style="287" customWidth="1"/>
    <col min="13061" max="13061" width="10.85546875" style="287" customWidth="1"/>
    <col min="13062" max="13062" width="2.140625" style="287" bestFit="1" customWidth="1"/>
    <col min="13063" max="13312" width="3.28515625" style="287" customWidth="1"/>
    <col min="13313" max="13313" width="14.85546875" style="287" customWidth="1"/>
    <col min="13314" max="13314" width="69.85546875" style="287" customWidth="1"/>
    <col min="13315" max="13315" width="14.140625" style="287" customWidth="1"/>
    <col min="13316" max="13316" width="13.5703125" style="287" customWidth="1"/>
    <col min="13317" max="13317" width="10.85546875" style="287" customWidth="1"/>
    <col min="13318" max="13318" width="2.140625" style="287" bestFit="1" customWidth="1"/>
    <col min="13319" max="13568" width="3.28515625" style="287" customWidth="1"/>
    <col min="13569" max="13569" width="14.85546875" style="287" customWidth="1"/>
    <col min="13570" max="13570" width="69.85546875" style="287" customWidth="1"/>
    <col min="13571" max="13571" width="14.140625" style="287" customWidth="1"/>
    <col min="13572" max="13572" width="13.5703125" style="287" customWidth="1"/>
    <col min="13573" max="13573" width="10.85546875" style="287" customWidth="1"/>
    <col min="13574" max="13574" width="2.140625" style="287" bestFit="1" customWidth="1"/>
    <col min="13575" max="13824" width="3.28515625" style="287" customWidth="1"/>
    <col min="13825" max="13825" width="14.85546875" style="287" customWidth="1"/>
    <col min="13826" max="13826" width="69.85546875" style="287" customWidth="1"/>
    <col min="13827" max="13827" width="14.140625" style="287" customWidth="1"/>
    <col min="13828" max="13828" width="13.5703125" style="287" customWidth="1"/>
    <col min="13829" max="13829" width="10.85546875" style="287" customWidth="1"/>
    <col min="13830" max="13830" width="2.140625" style="287" bestFit="1" customWidth="1"/>
    <col min="13831" max="14080" width="3.28515625" style="287" customWidth="1"/>
    <col min="14081" max="14081" width="14.85546875" style="287" customWidth="1"/>
    <col min="14082" max="14082" width="69.85546875" style="287" customWidth="1"/>
    <col min="14083" max="14083" width="14.140625" style="287" customWidth="1"/>
    <col min="14084" max="14084" width="13.5703125" style="287" customWidth="1"/>
    <col min="14085" max="14085" width="10.85546875" style="287" customWidth="1"/>
    <col min="14086" max="14086" width="2.140625" style="287" bestFit="1" customWidth="1"/>
    <col min="14087" max="14336" width="3.28515625" style="287" customWidth="1"/>
    <col min="14337" max="14337" width="14.85546875" style="287" customWidth="1"/>
    <col min="14338" max="14338" width="69.85546875" style="287" customWidth="1"/>
    <col min="14339" max="14339" width="14.140625" style="287" customWidth="1"/>
    <col min="14340" max="14340" width="13.5703125" style="287" customWidth="1"/>
    <col min="14341" max="14341" width="10.85546875" style="287" customWidth="1"/>
    <col min="14342" max="14342" width="2.140625" style="287" bestFit="1" customWidth="1"/>
    <col min="14343" max="14592" width="3.28515625" style="287" customWidth="1"/>
    <col min="14593" max="14593" width="14.85546875" style="287" customWidth="1"/>
    <col min="14594" max="14594" width="69.85546875" style="287" customWidth="1"/>
    <col min="14595" max="14595" width="14.140625" style="287" customWidth="1"/>
    <col min="14596" max="14596" width="13.5703125" style="287" customWidth="1"/>
    <col min="14597" max="14597" width="10.85546875" style="287" customWidth="1"/>
    <col min="14598" max="14598" width="2.140625" style="287" bestFit="1" customWidth="1"/>
    <col min="14599" max="14848" width="3.28515625" style="287" customWidth="1"/>
    <col min="14849" max="14849" width="14.85546875" style="287" customWidth="1"/>
    <col min="14850" max="14850" width="69.85546875" style="287" customWidth="1"/>
    <col min="14851" max="14851" width="14.140625" style="287" customWidth="1"/>
    <col min="14852" max="14852" width="13.5703125" style="287" customWidth="1"/>
    <col min="14853" max="14853" width="10.85546875" style="287" customWidth="1"/>
    <col min="14854" max="14854" width="2.140625" style="287" bestFit="1" customWidth="1"/>
    <col min="14855" max="15104" width="3.28515625" style="287" customWidth="1"/>
    <col min="15105" max="15105" width="14.85546875" style="287" customWidth="1"/>
    <col min="15106" max="15106" width="69.85546875" style="287" customWidth="1"/>
    <col min="15107" max="15107" width="14.140625" style="287" customWidth="1"/>
    <col min="15108" max="15108" width="13.5703125" style="287" customWidth="1"/>
    <col min="15109" max="15109" width="10.85546875" style="287" customWidth="1"/>
    <col min="15110" max="15110" width="2.140625" style="287" bestFit="1" customWidth="1"/>
    <col min="15111" max="15360" width="3.28515625" style="287" customWidth="1"/>
    <col min="15361" max="15361" width="14.85546875" style="287" customWidth="1"/>
    <col min="15362" max="15362" width="69.85546875" style="287" customWidth="1"/>
    <col min="15363" max="15363" width="14.140625" style="287" customWidth="1"/>
    <col min="15364" max="15364" width="13.5703125" style="287" customWidth="1"/>
    <col min="15365" max="15365" width="10.85546875" style="287" customWidth="1"/>
    <col min="15366" max="15366" width="2.140625" style="287" bestFit="1" customWidth="1"/>
    <col min="15367" max="15616" width="3.28515625" style="287" customWidth="1"/>
    <col min="15617" max="15617" width="14.85546875" style="287" customWidth="1"/>
    <col min="15618" max="15618" width="69.85546875" style="287" customWidth="1"/>
    <col min="15619" max="15619" width="14.140625" style="287" customWidth="1"/>
    <col min="15620" max="15620" width="13.5703125" style="287" customWidth="1"/>
    <col min="15621" max="15621" width="10.85546875" style="287" customWidth="1"/>
    <col min="15622" max="15622" width="2.140625" style="287" bestFit="1" customWidth="1"/>
    <col min="15623" max="15872" width="3.28515625" style="287" customWidth="1"/>
    <col min="15873" max="15873" width="14.85546875" style="287" customWidth="1"/>
    <col min="15874" max="15874" width="69.85546875" style="287" customWidth="1"/>
    <col min="15875" max="15875" width="14.140625" style="287" customWidth="1"/>
    <col min="15876" max="15876" width="13.5703125" style="287" customWidth="1"/>
    <col min="15877" max="15877" width="10.85546875" style="287" customWidth="1"/>
    <col min="15878" max="15878" width="2.140625" style="287" bestFit="1" customWidth="1"/>
    <col min="15879" max="16128" width="3.28515625" style="287" customWidth="1"/>
    <col min="16129" max="16129" width="14.85546875" style="287" customWidth="1"/>
    <col min="16130" max="16130" width="69.85546875" style="287" customWidth="1"/>
    <col min="16131" max="16131" width="14.140625" style="287" customWidth="1"/>
    <col min="16132" max="16132" width="13.5703125" style="287" customWidth="1"/>
    <col min="16133" max="16133" width="10.85546875" style="287" customWidth="1"/>
    <col min="16134" max="16134" width="2.140625" style="287" bestFit="1" customWidth="1"/>
    <col min="16135" max="16384" width="3.28515625" style="287" customWidth="1"/>
  </cols>
  <sheetData>
    <row r="1" spans="1:11" s="282" customFormat="1" ht="12.75" customHeight="1" x14ac:dyDescent="0.2">
      <c r="A1" s="852" t="s">
        <v>410</v>
      </c>
      <c r="B1" s="853"/>
      <c r="C1" s="853"/>
      <c r="D1" s="853"/>
      <c r="E1" s="854"/>
      <c r="F1" s="304"/>
      <c r="G1" s="304"/>
      <c r="H1" s="304"/>
      <c r="I1" s="155"/>
      <c r="K1" s="155"/>
    </row>
    <row r="2" spans="1:11" s="284" customFormat="1" ht="12.75" customHeight="1" x14ac:dyDescent="0.2">
      <c r="A2" s="855" t="s">
        <v>406</v>
      </c>
      <c r="B2" s="709"/>
      <c r="C2" s="709"/>
      <c r="D2" s="709"/>
      <c r="E2" s="856"/>
      <c r="F2" s="304"/>
      <c r="G2" s="304"/>
      <c r="H2" s="304"/>
      <c r="I2" s="283"/>
      <c r="K2" s="283"/>
    </row>
    <row r="3" spans="1:11" s="284" customFormat="1" ht="12.75" customHeight="1" x14ac:dyDescent="0.2">
      <c r="A3" s="855" t="s">
        <v>412</v>
      </c>
      <c r="B3" s="709"/>
      <c r="C3" s="709"/>
      <c r="D3" s="709"/>
      <c r="E3" s="856"/>
      <c r="F3" s="304"/>
      <c r="G3" s="304"/>
      <c r="H3" s="304"/>
      <c r="I3" s="283"/>
      <c r="K3" s="283"/>
    </row>
    <row r="4" spans="1:11" s="284" customFormat="1" ht="12.75" customHeight="1" x14ac:dyDescent="0.2">
      <c r="A4" s="855" t="s">
        <v>0</v>
      </c>
      <c r="B4" s="709"/>
      <c r="C4" s="709"/>
      <c r="D4" s="709"/>
      <c r="E4" s="856"/>
      <c r="F4" s="304"/>
      <c r="G4" s="304"/>
      <c r="H4" s="304"/>
      <c r="I4" s="283"/>
      <c r="K4" s="283"/>
    </row>
    <row r="5" spans="1:11" s="284" customFormat="1" ht="12" x14ac:dyDescent="0.2">
      <c r="A5" s="540"/>
      <c r="B5" s="285"/>
      <c r="C5" s="285"/>
      <c r="D5" s="285"/>
      <c r="E5" s="303"/>
      <c r="F5" s="285"/>
      <c r="G5" s="285"/>
      <c r="H5" s="282"/>
      <c r="I5" s="282"/>
      <c r="K5" s="282"/>
    </row>
    <row r="6" spans="1:11" s="284" customFormat="1" ht="30.75" customHeight="1" x14ac:dyDescent="0.2">
      <c r="A6" s="596" t="s">
        <v>3</v>
      </c>
      <c r="B6" s="597" t="str">
        <f>EA!B6</f>
        <v>UNIVERSIDAD TECNOLÓGICA DE CALVILLO</v>
      </c>
      <c r="C6" s="597"/>
      <c r="D6" s="597"/>
      <c r="E6" s="598"/>
      <c r="F6" s="286"/>
      <c r="G6" s="286"/>
      <c r="H6" s="286"/>
      <c r="I6" s="286"/>
      <c r="K6" s="282"/>
    </row>
    <row r="7" spans="1:11" x14ac:dyDescent="0.25">
      <c r="A7" s="595"/>
      <c r="B7" s="514"/>
      <c r="C7" s="515"/>
      <c r="D7" s="515"/>
      <c r="E7" s="549"/>
    </row>
    <row r="8" spans="1:11" s="297" customFormat="1" ht="31.5" customHeight="1" x14ac:dyDescent="0.2">
      <c r="A8" s="601"/>
      <c r="B8" s="385"/>
      <c r="C8" s="385"/>
      <c r="D8" s="385"/>
      <c r="E8" s="602"/>
    </row>
    <row r="9" spans="1:11" s="7" customFormat="1" ht="15" x14ac:dyDescent="0.25">
      <c r="A9" s="603"/>
      <c r="B9" s="451"/>
      <c r="C9" s="451"/>
      <c r="D9" s="451"/>
      <c r="E9" s="604"/>
    </row>
    <row r="10" spans="1:11" s="7" customFormat="1" ht="15" x14ac:dyDescent="0.25">
      <c r="A10" s="603"/>
      <c r="B10" s="451"/>
      <c r="C10" s="451"/>
      <c r="D10" s="451"/>
      <c r="E10" s="604"/>
    </row>
    <row r="11" spans="1:11" s="7" customFormat="1" ht="15" x14ac:dyDescent="0.25">
      <c r="A11" s="603"/>
      <c r="B11" s="451"/>
      <c r="C11" s="451"/>
      <c r="D11" s="451"/>
      <c r="E11" s="604"/>
    </row>
    <row r="12" spans="1:11" s="7" customFormat="1" ht="15" x14ac:dyDescent="0.25">
      <c r="A12" s="603"/>
      <c r="B12" s="451"/>
      <c r="C12" s="451"/>
      <c r="D12" s="451"/>
      <c r="E12" s="604"/>
    </row>
    <row r="13" spans="1:11" s="7" customFormat="1" ht="15" x14ac:dyDescent="0.25">
      <c r="A13" s="603"/>
      <c r="B13" s="451"/>
      <c r="C13" s="451"/>
      <c r="D13" s="451"/>
      <c r="E13" s="604"/>
    </row>
    <row r="14" spans="1:11" s="7" customFormat="1" ht="15" x14ac:dyDescent="0.25">
      <c r="A14" s="603"/>
      <c r="B14" s="451"/>
      <c r="C14" s="451"/>
      <c r="D14" s="451"/>
      <c r="E14" s="604"/>
    </row>
    <row r="15" spans="1:11" s="7" customFormat="1" ht="15" x14ac:dyDescent="0.25">
      <c r="A15" s="603"/>
      <c r="B15" s="451"/>
      <c r="C15" s="451"/>
      <c r="D15" s="451"/>
      <c r="E15" s="604"/>
    </row>
    <row r="16" spans="1:11" s="7" customFormat="1" ht="15" x14ac:dyDescent="0.25">
      <c r="A16" s="603"/>
      <c r="B16" s="451"/>
      <c r="C16" s="451"/>
      <c r="D16" s="451"/>
      <c r="E16" s="604"/>
    </row>
    <row r="17" spans="1:5" s="7" customFormat="1" ht="15" x14ac:dyDescent="0.25">
      <c r="A17" s="603"/>
      <c r="B17" s="451"/>
      <c r="C17" s="451"/>
      <c r="D17" s="451"/>
      <c r="E17" s="604"/>
    </row>
    <row r="18" spans="1:5" s="7" customFormat="1" ht="15" x14ac:dyDescent="0.25">
      <c r="A18" s="603"/>
      <c r="B18" s="451"/>
      <c r="C18" s="451"/>
      <c r="D18" s="451"/>
      <c r="E18" s="604"/>
    </row>
    <row r="19" spans="1:5" s="7" customFormat="1" ht="15" x14ac:dyDescent="0.25">
      <c r="A19" s="603"/>
      <c r="B19" s="451"/>
      <c r="C19" s="451"/>
      <c r="D19" s="451"/>
      <c r="E19" s="604"/>
    </row>
    <row r="20" spans="1:5" s="7" customFormat="1" ht="15" x14ac:dyDescent="0.25">
      <c r="A20" s="603"/>
      <c r="B20" s="451"/>
      <c r="C20" s="451"/>
      <c r="D20" s="451"/>
      <c r="E20" s="604"/>
    </row>
    <row r="21" spans="1:5" s="7" customFormat="1" ht="15" x14ac:dyDescent="0.25">
      <c r="A21" s="603"/>
      <c r="B21" s="451"/>
      <c r="C21" s="451"/>
      <c r="D21" s="451"/>
      <c r="E21" s="604"/>
    </row>
    <row r="22" spans="1:5" s="7" customFormat="1" ht="15" x14ac:dyDescent="0.25">
      <c r="A22" s="603"/>
      <c r="B22" s="451"/>
      <c r="C22" s="451"/>
      <c r="D22" s="451"/>
      <c r="E22" s="604"/>
    </row>
    <row r="23" spans="1:5" s="7" customFormat="1" ht="15" x14ac:dyDescent="0.25">
      <c r="A23" s="603"/>
      <c r="B23" s="451"/>
      <c r="C23" s="451"/>
      <c r="D23" s="451"/>
      <c r="E23" s="604"/>
    </row>
    <row r="24" spans="1:5" s="7" customFormat="1" ht="15" x14ac:dyDescent="0.25">
      <c r="A24" s="603"/>
      <c r="B24" s="451"/>
      <c r="C24" s="451"/>
      <c r="D24" s="451"/>
      <c r="E24" s="604"/>
    </row>
    <row r="25" spans="1:5" s="7" customFormat="1" ht="15" x14ac:dyDescent="0.25">
      <c r="A25" s="603"/>
      <c r="B25" s="451"/>
      <c r="C25" s="451"/>
      <c r="D25" s="451"/>
      <c r="E25" s="604"/>
    </row>
    <row r="26" spans="1:5" s="7" customFormat="1" ht="15" x14ac:dyDescent="0.25">
      <c r="A26" s="603"/>
      <c r="B26" s="451"/>
      <c r="C26" s="451"/>
      <c r="D26" s="451"/>
      <c r="E26" s="604"/>
    </row>
    <row r="27" spans="1:5" s="7" customFormat="1" ht="15" x14ac:dyDescent="0.25">
      <c r="A27" s="603"/>
      <c r="B27" s="451"/>
      <c r="C27" s="451"/>
      <c r="D27" s="451"/>
      <c r="E27" s="604"/>
    </row>
    <row r="28" spans="1:5" s="7" customFormat="1" ht="15" x14ac:dyDescent="0.25">
      <c r="A28" s="603"/>
      <c r="B28" s="451"/>
      <c r="C28" s="451"/>
      <c r="D28" s="451"/>
      <c r="E28" s="604"/>
    </row>
    <row r="29" spans="1:5" s="7" customFormat="1" ht="15" x14ac:dyDescent="0.25">
      <c r="A29" s="603"/>
      <c r="B29" s="451"/>
      <c r="C29" s="451"/>
      <c r="D29" s="451"/>
      <c r="E29" s="604"/>
    </row>
    <row r="30" spans="1:5" s="7" customFormat="1" ht="15" x14ac:dyDescent="0.25">
      <c r="A30" s="603"/>
      <c r="B30" s="451"/>
      <c r="C30" s="451"/>
      <c r="D30" s="451"/>
      <c r="E30" s="604"/>
    </row>
    <row r="31" spans="1:5" s="7" customFormat="1" ht="15" x14ac:dyDescent="0.25">
      <c r="A31" s="603"/>
      <c r="B31" s="451"/>
      <c r="C31" s="451"/>
      <c r="D31" s="451"/>
      <c r="E31" s="604"/>
    </row>
    <row r="32" spans="1:5" s="7" customFormat="1" ht="15" x14ac:dyDescent="0.25">
      <c r="A32" s="603"/>
      <c r="B32" s="451"/>
      <c r="C32" s="451"/>
      <c r="D32" s="451"/>
      <c r="E32" s="604"/>
    </row>
    <row r="33" spans="1:5" s="7" customFormat="1" ht="15" x14ac:dyDescent="0.25">
      <c r="A33" s="605"/>
      <c r="B33" s="606"/>
      <c r="C33" s="606"/>
      <c r="D33" s="606"/>
      <c r="E33" s="607"/>
    </row>
    <row r="34" spans="1:5" x14ac:dyDescent="0.25">
      <c r="A34" s="288"/>
      <c r="B34" s="287"/>
    </row>
  </sheetData>
  <sheetProtection formatCells="0" formatColumns="0" formatRows="0" insertRows="0" deleteRows="0"/>
  <mergeCells count="4">
    <mergeCell ref="A1:E1"/>
    <mergeCell ref="A2:E2"/>
    <mergeCell ref="A3:E3"/>
    <mergeCell ref="A4:E4"/>
  </mergeCells>
  <printOptions horizontalCentered="1"/>
  <pageMargins left="0.51181102362204722" right="0.31496062992125984" top="0.74803149606299213" bottom="0.74803149606299213" header="0.31496062992125984" footer="0.31496062992125984"/>
  <pageSetup orientation="landscape" r:id="rId1"/>
  <headerFooter>
    <oddFooter>&amp;R&amp;P/&amp;N</oddFooter>
  </headerFooter>
  <colBreaks count="1" manualBreakCount="1">
    <brk id="5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52"/>
  <sheetViews>
    <sheetView showGridLines="0" topLeftCell="A1195" workbookViewId="0">
      <selection activeCell="B2" sqref="B2:E2"/>
    </sheetView>
  </sheetViews>
  <sheetFormatPr baseColWidth="10" defaultRowHeight="12" x14ac:dyDescent="0.2"/>
  <cols>
    <col min="1" max="1" width="4.85546875" style="97" customWidth="1"/>
    <col min="2" max="2" width="30.85546875" style="97" customWidth="1"/>
    <col min="3" max="3" width="107.140625" style="97" customWidth="1"/>
    <col min="4" max="4" width="25.28515625" style="97" customWidth="1"/>
    <col min="5" max="5" width="4.85546875" style="97" customWidth="1"/>
    <col min="6" max="256" width="11.42578125" style="97"/>
    <col min="257" max="257" width="4.85546875" style="97" customWidth="1"/>
    <col min="258" max="258" width="30.85546875" style="97" customWidth="1"/>
    <col min="259" max="259" width="84.42578125" style="97" customWidth="1"/>
    <col min="260" max="260" width="42.7109375" style="97" customWidth="1"/>
    <col min="261" max="261" width="4.85546875" style="97" customWidth="1"/>
    <col min="262" max="512" width="11.42578125" style="97"/>
    <col min="513" max="513" width="4.85546875" style="97" customWidth="1"/>
    <col min="514" max="514" width="30.85546875" style="97" customWidth="1"/>
    <col min="515" max="515" width="84.42578125" style="97" customWidth="1"/>
    <col min="516" max="516" width="42.7109375" style="97" customWidth="1"/>
    <col min="517" max="517" width="4.85546875" style="97" customWidth="1"/>
    <col min="518" max="768" width="11.42578125" style="97"/>
    <col min="769" max="769" width="4.85546875" style="97" customWidth="1"/>
    <col min="770" max="770" width="30.85546875" style="97" customWidth="1"/>
    <col min="771" max="771" width="84.42578125" style="97" customWidth="1"/>
    <col min="772" max="772" width="42.7109375" style="97" customWidth="1"/>
    <col min="773" max="773" width="4.85546875" style="97" customWidth="1"/>
    <col min="774" max="1024" width="11.42578125" style="97"/>
    <col min="1025" max="1025" width="4.85546875" style="97" customWidth="1"/>
    <col min="1026" max="1026" width="30.85546875" style="97" customWidth="1"/>
    <col min="1027" max="1027" width="84.42578125" style="97" customWidth="1"/>
    <col min="1028" max="1028" width="42.7109375" style="97" customWidth="1"/>
    <col min="1029" max="1029" width="4.85546875" style="97" customWidth="1"/>
    <col min="1030" max="1280" width="11.42578125" style="97"/>
    <col min="1281" max="1281" width="4.85546875" style="97" customWidth="1"/>
    <col min="1282" max="1282" width="30.85546875" style="97" customWidth="1"/>
    <col min="1283" max="1283" width="84.42578125" style="97" customWidth="1"/>
    <col min="1284" max="1284" width="42.7109375" style="97" customWidth="1"/>
    <col min="1285" max="1285" width="4.85546875" style="97" customWidth="1"/>
    <col min="1286" max="1536" width="11.42578125" style="97"/>
    <col min="1537" max="1537" width="4.85546875" style="97" customWidth="1"/>
    <col min="1538" max="1538" width="30.85546875" style="97" customWidth="1"/>
    <col min="1539" max="1539" width="84.42578125" style="97" customWidth="1"/>
    <col min="1540" max="1540" width="42.7109375" style="97" customWidth="1"/>
    <col min="1541" max="1541" width="4.85546875" style="97" customWidth="1"/>
    <col min="1542" max="1792" width="11.42578125" style="97"/>
    <col min="1793" max="1793" width="4.85546875" style="97" customWidth="1"/>
    <col min="1794" max="1794" width="30.85546875" style="97" customWidth="1"/>
    <col min="1795" max="1795" width="84.42578125" style="97" customWidth="1"/>
    <col min="1796" max="1796" width="42.7109375" style="97" customWidth="1"/>
    <col min="1797" max="1797" width="4.85546875" style="97" customWidth="1"/>
    <col min="1798" max="2048" width="11.42578125" style="97"/>
    <col min="2049" max="2049" width="4.85546875" style="97" customWidth="1"/>
    <col min="2050" max="2050" width="30.85546875" style="97" customWidth="1"/>
    <col min="2051" max="2051" width="84.42578125" style="97" customWidth="1"/>
    <col min="2052" max="2052" width="42.7109375" style="97" customWidth="1"/>
    <col min="2053" max="2053" width="4.85546875" style="97" customWidth="1"/>
    <col min="2054" max="2304" width="11.42578125" style="97"/>
    <col min="2305" max="2305" width="4.85546875" style="97" customWidth="1"/>
    <col min="2306" max="2306" width="30.85546875" style="97" customWidth="1"/>
    <col min="2307" max="2307" width="84.42578125" style="97" customWidth="1"/>
    <col min="2308" max="2308" width="42.7109375" style="97" customWidth="1"/>
    <col min="2309" max="2309" width="4.85546875" style="97" customWidth="1"/>
    <col min="2310" max="2560" width="11.42578125" style="97"/>
    <col min="2561" max="2561" width="4.85546875" style="97" customWidth="1"/>
    <col min="2562" max="2562" width="30.85546875" style="97" customWidth="1"/>
    <col min="2563" max="2563" width="84.42578125" style="97" customWidth="1"/>
    <col min="2564" max="2564" width="42.7109375" style="97" customWidth="1"/>
    <col min="2565" max="2565" width="4.85546875" style="97" customWidth="1"/>
    <col min="2566" max="2816" width="11.42578125" style="97"/>
    <col min="2817" max="2817" width="4.85546875" style="97" customWidth="1"/>
    <col min="2818" max="2818" width="30.85546875" style="97" customWidth="1"/>
    <col min="2819" max="2819" width="84.42578125" style="97" customWidth="1"/>
    <col min="2820" max="2820" width="42.7109375" style="97" customWidth="1"/>
    <col min="2821" max="2821" width="4.85546875" style="97" customWidth="1"/>
    <col min="2822" max="3072" width="11.42578125" style="97"/>
    <col min="3073" max="3073" width="4.85546875" style="97" customWidth="1"/>
    <col min="3074" max="3074" width="30.85546875" style="97" customWidth="1"/>
    <col min="3075" max="3075" width="84.42578125" style="97" customWidth="1"/>
    <col min="3076" max="3076" width="42.7109375" style="97" customWidth="1"/>
    <col min="3077" max="3077" width="4.85546875" style="97" customWidth="1"/>
    <col min="3078" max="3328" width="11.42578125" style="97"/>
    <col min="3329" max="3329" width="4.85546875" style="97" customWidth="1"/>
    <col min="3330" max="3330" width="30.85546875" style="97" customWidth="1"/>
    <col min="3331" max="3331" width="84.42578125" style="97" customWidth="1"/>
    <col min="3332" max="3332" width="42.7109375" style="97" customWidth="1"/>
    <col min="3333" max="3333" width="4.85546875" style="97" customWidth="1"/>
    <col min="3334" max="3584" width="11.42578125" style="97"/>
    <col min="3585" max="3585" width="4.85546875" style="97" customWidth="1"/>
    <col min="3586" max="3586" width="30.85546875" style="97" customWidth="1"/>
    <col min="3587" max="3587" width="84.42578125" style="97" customWidth="1"/>
    <col min="3588" max="3588" width="42.7109375" style="97" customWidth="1"/>
    <col min="3589" max="3589" width="4.85546875" style="97" customWidth="1"/>
    <col min="3590" max="3840" width="11.42578125" style="97"/>
    <col min="3841" max="3841" width="4.85546875" style="97" customWidth="1"/>
    <col min="3842" max="3842" width="30.85546875" style="97" customWidth="1"/>
    <col min="3843" max="3843" width="84.42578125" style="97" customWidth="1"/>
    <col min="3844" max="3844" width="42.7109375" style="97" customWidth="1"/>
    <col min="3845" max="3845" width="4.85546875" style="97" customWidth="1"/>
    <col min="3846" max="4096" width="11.42578125" style="97"/>
    <col min="4097" max="4097" width="4.85546875" style="97" customWidth="1"/>
    <col min="4098" max="4098" width="30.85546875" style="97" customWidth="1"/>
    <col min="4099" max="4099" width="84.42578125" style="97" customWidth="1"/>
    <col min="4100" max="4100" width="42.7109375" style="97" customWidth="1"/>
    <col min="4101" max="4101" width="4.85546875" style="97" customWidth="1"/>
    <col min="4102" max="4352" width="11.42578125" style="97"/>
    <col min="4353" max="4353" width="4.85546875" style="97" customWidth="1"/>
    <col min="4354" max="4354" width="30.85546875" style="97" customWidth="1"/>
    <col min="4355" max="4355" width="84.42578125" style="97" customWidth="1"/>
    <col min="4356" max="4356" width="42.7109375" style="97" customWidth="1"/>
    <col min="4357" max="4357" width="4.85546875" style="97" customWidth="1"/>
    <col min="4358" max="4608" width="11.42578125" style="97"/>
    <col min="4609" max="4609" width="4.85546875" style="97" customWidth="1"/>
    <col min="4610" max="4610" width="30.85546875" style="97" customWidth="1"/>
    <col min="4611" max="4611" width="84.42578125" style="97" customWidth="1"/>
    <col min="4612" max="4612" width="42.7109375" style="97" customWidth="1"/>
    <col min="4613" max="4613" width="4.85546875" style="97" customWidth="1"/>
    <col min="4614" max="4864" width="11.42578125" style="97"/>
    <col min="4865" max="4865" width="4.85546875" style="97" customWidth="1"/>
    <col min="4866" max="4866" width="30.85546875" style="97" customWidth="1"/>
    <col min="4867" max="4867" width="84.42578125" style="97" customWidth="1"/>
    <col min="4868" max="4868" width="42.7109375" style="97" customWidth="1"/>
    <col min="4869" max="4869" width="4.85546875" style="97" customWidth="1"/>
    <col min="4870" max="5120" width="11.42578125" style="97"/>
    <col min="5121" max="5121" width="4.85546875" style="97" customWidth="1"/>
    <col min="5122" max="5122" width="30.85546875" style="97" customWidth="1"/>
    <col min="5123" max="5123" width="84.42578125" style="97" customWidth="1"/>
    <col min="5124" max="5124" width="42.7109375" style="97" customWidth="1"/>
    <col min="5125" max="5125" width="4.85546875" style="97" customWidth="1"/>
    <col min="5126" max="5376" width="11.42578125" style="97"/>
    <col min="5377" max="5377" width="4.85546875" style="97" customWidth="1"/>
    <col min="5378" max="5378" width="30.85546875" style="97" customWidth="1"/>
    <col min="5379" max="5379" width="84.42578125" style="97" customWidth="1"/>
    <col min="5380" max="5380" width="42.7109375" style="97" customWidth="1"/>
    <col min="5381" max="5381" width="4.85546875" style="97" customWidth="1"/>
    <col min="5382" max="5632" width="11.42578125" style="97"/>
    <col min="5633" max="5633" width="4.85546875" style="97" customWidth="1"/>
    <col min="5634" max="5634" width="30.85546875" style="97" customWidth="1"/>
    <col min="5635" max="5635" width="84.42578125" style="97" customWidth="1"/>
    <col min="5636" max="5636" width="42.7109375" style="97" customWidth="1"/>
    <col min="5637" max="5637" width="4.85546875" style="97" customWidth="1"/>
    <col min="5638" max="5888" width="11.42578125" style="97"/>
    <col min="5889" max="5889" width="4.85546875" style="97" customWidth="1"/>
    <col min="5890" max="5890" width="30.85546875" style="97" customWidth="1"/>
    <col min="5891" max="5891" width="84.42578125" style="97" customWidth="1"/>
    <col min="5892" max="5892" width="42.7109375" style="97" customWidth="1"/>
    <col min="5893" max="5893" width="4.85546875" style="97" customWidth="1"/>
    <col min="5894" max="6144" width="11.42578125" style="97"/>
    <col min="6145" max="6145" width="4.85546875" style="97" customWidth="1"/>
    <col min="6146" max="6146" width="30.85546875" style="97" customWidth="1"/>
    <col min="6147" max="6147" width="84.42578125" style="97" customWidth="1"/>
    <col min="6148" max="6148" width="42.7109375" style="97" customWidth="1"/>
    <col min="6149" max="6149" width="4.85546875" style="97" customWidth="1"/>
    <col min="6150" max="6400" width="11.42578125" style="97"/>
    <col min="6401" max="6401" width="4.85546875" style="97" customWidth="1"/>
    <col min="6402" max="6402" width="30.85546875" style="97" customWidth="1"/>
    <col min="6403" max="6403" width="84.42578125" style="97" customWidth="1"/>
    <col min="6404" max="6404" width="42.7109375" style="97" customWidth="1"/>
    <col min="6405" max="6405" width="4.85546875" style="97" customWidth="1"/>
    <col min="6406" max="6656" width="11.42578125" style="97"/>
    <col min="6657" max="6657" width="4.85546875" style="97" customWidth="1"/>
    <col min="6658" max="6658" width="30.85546875" style="97" customWidth="1"/>
    <col min="6659" max="6659" width="84.42578125" style="97" customWidth="1"/>
    <col min="6660" max="6660" width="42.7109375" style="97" customWidth="1"/>
    <col min="6661" max="6661" width="4.85546875" style="97" customWidth="1"/>
    <col min="6662" max="6912" width="11.42578125" style="97"/>
    <col min="6913" max="6913" width="4.85546875" style="97" customWidth="1"/>
    <col min="6914" max="6914" width="30.85546875" style="97" customWidth="1"/>
    <col min="6915" max="6915" width="84.42578125" style="97" customWidth="1"/>
    <col min="6916" max="6916" width="42.7109375" style="97" customWidth="1"/>
    <col min="6917" max="6917" width="4.85546875" style="97" customWidth="1"/>
    <col min="6918" max="7168" width="11.42578125" style="97"/>
    <col min="7169" max="7169" width="4.85546875" style="97" customWidth="1"/>
    <col min="7170" max="7170" width="30.85546875" style="97" customWidth="1"/>
    <col min="7171" max="7171" width="84.42578125" style="97" customWidth="1"/>
    <col min="7172" max="7172" width="42.7109375" style="97" customWidth="1"/>
    <col min="7173" max="7173" width="4.85546875" style="97" customWidth="1"/>
    <col min="7174" max="7424" width="11.42578125" style="97"/>
    <col min="7425" max="7425" width="4.85546875" style="97" customWidth="1"/>
    <col min="7426" max="7426" width="30.85546875" style="97" customWidth="1"/>
    <col min="7427" max="7427" width="84.42578125" style="97" customWidth="1"/>
    <col min="7428" max="7428" width="42.7109375" style="97" customWidth="1"/>
    <col min="7429" max="7429" width="4.85546875" style="97" customWidth="1"/>
    <col min="7430" max="7680" width="11.42578125" style="97"/>
    <col min="7681" max="7681" width="4.85546875" style="97" customWidth="1"/>
    <col min="7682" max="7682" width="30.85546875" style="97" customWidth="1"/>
    <col min="7683" max="7683" width="84.42578125" style="97" customWidth="1"/>
    <col min="7684" max="7684" width="42.7109375" style="97" customWidth="1"/>
    <col min="7685" max="7685" width="4.85546875" style="97" customWidth="1"/>
    <col min="7686" max="7936" width="11.42578125" style="97"/>
    <col min="7937" max="7937" width="4.85546875" style="97" customWidth="1"/>
    <col min="7938" max="7938" width="30.85546875" style="97" customWidth="1"/>
    <col min="7939" max="7939" width="84.42578125" style="97" customWidth="1"/>
    <col min="7940" max="7940" width="42.7109375" style="97" customWidth="1"/>
    <col min="7941" max="7941" width="4.85546875" style="97" customWidth="1"/>
    <col min="7942" max="8192" width="11.42578125" style="97"/>
    <col min="8193" max="8193" width="4.85546875" style="97" customWidth="1"/>
    <col min="8194" max="8194" width="30.85546875" style="97" customWidth="1"/>
    <col min="8195" max="8195" width="84.42578125" style="97" customWidth="1"/>
    <col min="8196" max="8196" width="42.7109375" style="97" customWidth="1"/>
    <col min="8197" max="8197" width="4.85546875" style="97" customWidth="1"/>
    <col min="8198" max="8448" width="11.42578125" style="97"/>
    <col min="8449" max="8449" width="4.85546875" style="97" customWidth="1"/>
    <col min="8450" max="8450" width="30.85546875" style="97" customWidth="1"/>
    <col min="8451" max="8451" width="84.42578125" style="97" customWidth="1"/>
    <col min="8452" max="8452" width="42.7109375" style="97" customWidth="1"/>
    <col min="8453" max="8453" width="4.85546875" style="97" customWidth="1"/>
    <col min="8454" max="8704" width="11.42578125" style="97"/>
    <col min="8705" max="8705" width="4.85546875" style="97" customWidth="1"/>
    <col min="8706" max="8706" width="30.85546875" style="97" customWidth="1"/>
    <col min="8707" max="8707" width="84.42578125" style="97" customWidth="1"/>
    <col min="8708" max="8708" width="42.7109375" style="97" customWidth="1"/>
    <col min="8709" max="8709" width="4.85546875" style="97" customWidth="1"/>
    <col min="8710" max="8960" width="11.42578125" style="97"/>
    <col min="8961" max="8961" width="4.85546875" style="97" customWidth="1"/>
    <col min="8962" max="8962" width="30.85546875" style="97" customWidth="1"/>
    <col min="8963" max="8963" width="84.42578125" style="97" customWidth="1"/>
    <col min="8964" max="8964" width="42.7109375" style="97" customWidth="1"/>
    <col min="8965" max="8965" width="4.85546875" style="97" customWidth="1"/>
    <col min="8966" max="9216" width="11.42578125" style="97"/>
    <col min="9217" max="9217" width="4.85546875" style="97" customWidth="1"/>
    <col min="9218" max="9218" width="30.85546875" style="97" customWidth="1"/>
    <col min="9219" max="9219" width="84.42578125" style="97" customWidth="1"/>
    <col min="9220" max="9220" width="42.7109375" style="97" customWidth="1"/>
    <col min="9221" max="9221" width="4.85546875" style="97" customWidth="1"/>
    <col min="9222" max="9472" width="11.42578125" style="97"/>
    <col min="9473" max="9473" width="4.85546875" style="97" customWidth="1"/>
    <col min="9474" max="9474" width="30.85546875" style="97" customWidth="1"/>
    <col min="9475" max="9475" width="84.42578125" style="97" customWidth="1"/>
    <col min="9476" max="9476" width="42.7109375" style="97" customWidth="1"/>
    <col min="9477" max="9477" width="4.85546875" style="97" customWidth="1"/>
    <col min="9478" max="9728" width="11.42578125" style="97"/>
    <col min="9729" max="9729" width="4.85546875" style="97" customWidth="1"/>
    <col min="9730" max="9730" width="30.85546875" style="97" customWidth="1"/>
    <col min="9731" max="9731" width="84.42578125" style="97" customWidth="1"/>
    <col min="9732" max="9732" width="42.7109375" style="97" customWidth="1"/>
    <col min="9733" max="9733" width="4.85546875" style="97" customWidth="1"/>
    <col min="9734" max="9984" width="11.42578125" style="97"/>
    <col min="9985" max="9985" width="4.85546875" style="97" customWidth="1"/>
    <col min="9986" max="9986" width="30.85546875" style="97" customWidth="1"/>
    <col min="9987" max="9987" width="84.42578125" style="97" customWidth="1"/>
    <col min="9988" max="9988" width="42.7109375" style="97" customWidth="1"/>
    <col min="9989" max="9989" width="4.85546875" style="97" customWidth="1"/>
    <col min="9990" max="10240" width="11.42578125" style="97"/>
    <col min="10241" max="10241" width="4.85546875" style="97" customWidth="1"/>
    <col min="10242" max="10242" width="30.85546875" style="97" customWidth="1"/>
    <col min="10243" max="10243" width="84.42578125" style="97" customWidth="1"/>
    <col min="10244" max="10244" width="42.7109375" style="97" customWidth="1"/>
    <col min="10245" max="10245" width="4.85546875" style="97" customWidth="1"/>
    <col min="10246" max="10496" width="11.42578125" style="97"/>
    <col min="10497" max="10497" width="4.85546875" style="97" customWidth="1"/>
    <col min="10498" max="10498" width="30.85546875" style="97" customWidth="1"/>
    <col min="10499" max="10499" width="84.42578125" style="97" customWidth="1"/>
    <col min="10500" max="10500" width="42.7109375" style="97" customWidth="1"/>
    <col min="10501" max="10501" width="4.85546875" style="97" customWidth="1"/>
    <col min="10502" max="10752" width="11.42578125" style="97"/>
    <col min="10753" max="10753" width="4.85546875" style="97" customWidth="1"/>
    <col min="10754" max="10754" width="30.85546875" style="97" customWidth="1"/>
    <col min="10755" max="10755" width="84.42578125" style="97" customWidth="1"/>
    <col min="10756" max="10756" width="42.7109375" style="97" customWidth="1"/>
    <col min="10757" max="10757" width="4.85546875" style="97" customWidth="1"/>
    <col min="10758" max="11008" width="11.42578125" style="97"/>
    <col min="11009" max="11009" width="4.85546875" style="97" customWidth="1"/>
    <col min="11010" max="11010" width="30.85546875" style="97" customWidth="1"/>
    <col min="11011" max="11011" width="84.42578125" style="97" customWidth="1"/>
    <col min="11012" max="11012" width="42.7109375" style="97" customWidth="1"/>
    <col min="11013" max="11013" width="4.85546875" style="97" customWidth="1"/>
    <col min="11014" max="11264" width="11.42578125" style="97"/>
    <col min="11265" max="11265" width="4.85546875" style="97" customWidth="1"/>
    <col min="11266" max="11266" width="30.85546875" style="97" customWidth="1"/>
    <col min="11267" max="11267" width="84.42578125" style="97" customWidth="1"/>
    <col min="11268" max="11268" width="42.7109375" style="97" customWidth="1"/>
    <col min="11269" max="11269" width="4.85546875" style="97" customWidth="1"/>
    <col min="11270" max="11520" width="11.42578125" style="97"/>
    <col min="11521" max="11521" width="4.85546875" style="97" customWidth="1"/>
    <col min="11522" max="11522" width="30.85546875" style="97" customWidth="1"/>
    <col min="11523" max="11523" width="84.42578125" style="97" customWidth="1"/>
    <col min="11524" max="11524" width="42.7109375" style="97" customWidth="1"/>
    <col min="11525" max="11525" width="4.85546875" style="97" customWidth="1"/>
    <col min="11526" max="11776" width="11.42578125" style="97"/>
    <col min="11777" max="11777" width="4.85546875" style="97" customWidth="1"/>
    <col min="11778" max="11778" width="30.85546875" style="97" customWidth="1"/>
    <col min="11779" max="11779" width="84.42578125" style="97" customWidth="1"/>
    <col min="11780" max="11780" width="42.7109375" style="97" customWidth="1"/>
    <col min="11781" max="11781" width="4.85546875" style="97" customWidth="1"/>
    <col min="11782" max="12032" width="11.42578125" style="97"/>
    <col min="12033" max="12033" width="4.85546875" style="97" customWidth="1"/>
    <col min="12034" max="12034" width="30.85546875" style="97" customWidth="1"/>
    <col min="12035" max="12035" width="84.42578125" style="97" customWidth="1"/>
    <col min="12036" max="12036" width="42.7109375" style="97" customWidth="1"/>
    <col min="12037" max="12037" width="4.85546875" style="97" customWidth="1"/>
    <col min="12038" max="12288" width="11.42578125" style="97"/>
    <col min="12289" max="12289" width="4.85546875" style="97" customWidth="1"/>
    <col min="12290" max="12290" width="30.85546875" style="97" customWidth="1"/>
    <col min="12291" max="12291" width="84.42578125" style="97" customWidth="1"/>
    <col min="12292" max="12292" width="42.7109375" style="97" customWidth="1"/>
    <col min="12293" max="12293" width="4.85546875" style="97" customWidth="1"/>
    <col min="12294" max="12544" width="11.42578125" style="97"/>
    <col min="12545" max="12545" width="4.85546875" style="97" customWidth="1"/>
    <col min="12546" max="12546" width="30.85546875" style="97" customWidth="1"/>
    <col min="12547" max="12547" width="84.42578125" style="97" customWidth="1"/>
    <col min="12548" max="12548" width="42.7109375" style="97" customWidth="1"/>
    <col min="12549" max="12549" width="4.85546875" style="97" customWidth="1"/>
    <col min="12550" max="12800" width="11.42578125" style="97"/>
    <col min="12801" max="12801" width="4.85546875" style="97" customWidth="1"/>
    <col min="12802" max="12802" width="30.85546875" style="97" customWidth="1"/>
    <col min="12803" max="12803" width="84.42578125" style="97" customWidth="1"/>
    <col min="12804" max="12804" width="42.7109375" style="97" customWidth="1"/>
    <col min="12805" max="12805" width="4.85546875" style="97" customWidth="1"/>
    <col min="12806" max="13056" width="11.42578125" style="97"/>
    <col min="13057" max="13057" width="4.85546875" style="97" customWidth="1"/>
    <col min="13058" max="13058" width="30.85546875" style="97" customWidth="1"/>
    <col min="13059" max="13059" width="84.42578125" style="97" customWidth="1"/>
    <col min="13060" max="13060" width="42.7109375" style="97" customWidth="1"/>
    <col min="13061" max="13061" width="4.85546875" style="97" customWidth="1"/>
    <col min="13062" max="13312" width="11.42578125" style="97"/>
    <col min="13313" max="13313" width="4.85546875" style="97" customWidth="1"/>
    <col min="13314" max="13314" width="30.85546875" style="97" customWidth="1"/>
    <col min="13315" max="13315" width="84.42578125" style="97" customWidth="1"/>
    <col min="13316" max="13316" width="42.7109375" style="97" customWidth="1"/>
    <col min="13317" max="13317" width="4.85546875" style="97" customWidth="1"/>
    <col min="13318" max="13568" width="11.42578125" style="97"/>
    <col min="13569" max="13569" width="4.85546875" style="97" customWidth="1"/>
    <col min="13570" max="13570" width="30.85546875" style="97" customWidth="1"/>
    <col min="13571" max="13571" width="84.42578125" style="97" customWidth="1"/>
    <col min="13572" max="13572" width="42.7109375" style="97" customWidth="1"/>
    <col min="13573" max="13573" width="4.85546875" style="97" customWidth="1"/>
    <col min="13574" max="13824" width="11.42578125" style="97"/>
    <col min="13825" max="13825" width="4.85546875" style="97" customWidth="1"/>
    <col min="13826" max="13826" width="30.85546875" style="97" customWidth="1"/>
    <col min="13827" max="13827" width="84.42578125" style="97" customWidth="1"/>
    <col min="13828" max="13828" width="42.7109375" style="97" customWidth="1"/>
    <col min="13829" max="13829" width="4.85546875" style="97" customWidth="1"/>
    <col min="13830" max="14080" width="11.42578125" style="97"/>
    <col min="14081" max="14081" width="4.85546875" style="97" customWidth="1"/>
    <col min="14082" max="14082" width="30.85546875" style="97" customWidth="1"/>
    <col min="14083" max="14083" width="84.42578125" style="97" customWidth="1"/>
    <col min="14084" max="14084" width="42.7109375" style="97" customWidth="1"/>
    <col min="14085" max="14085" width="4.85546875" style="97" customWidth="1"/>
    <col min="14086" max="14336" width="11.42578125" style="97"/>
    <col min="14337" max="14337" width="4.85546875" style="97" customWidth="1"/>
    <col min="14338" max="14338" width="30.85546875" style="97" customWidth="1"/>
    <col min="14339" max="14339" width="84.42578125" style="97" customWidth="1"/>
    <col min="14340" max="14340" width="42.7109375" style="97" customWidth="1"/>
    <col min="14341" max="14341" width="4.85546875" style="97" customWidth="1"/>
    <col min="14342" max="14592" width="11.42578125" style="97"/>
    <col min="14593" max="14593" width="4.85546875" style="97" customWidth="1"/>
    <col min="14594" max="14594" width="30.85546875" style="97" customWidth="1"/>
    <col min="14595" max="14595" width="84.42578125" style="97" customWidth="1"/>
    <col min="14596" max="14596" width="42.7109375" style="97" customWidth="1"/>
    <col min="14597" max="14597" width="4.85546875" style="97" customWidth="1"/>
    <col min="14598" max="14848" width="11.42578125" style="97"/>
    <col min="14849" max="14849" width="4.85546875" style="97" customWidth="1"/>
    <col min="14850" max="14850" width="30.85546875" style="97" customWidth="1"/>
    <col min="14851" max="14851" width="84.42578125" style="97" customWidth="1"/>
    <col min="14852" max="14852" width="42.7109375" style="97" customWidth="1"/>
    <col min="14853" max="14853" width="4.85546875" style="97" customWidth="1"/>
    <col min="14854" max="15104" width="11.42578125" style="97"/>
    <col min="15105" max="15105" width="4.85546875" style="97" customWidth="1"/>
    <col min="15106" max="15106" width="30.85546875" style="97" customWidth="1"/>
    <col min="15107" max="15107" width="84.42578125" style="97" customWidth="1"/>
    <col min="15108" max="15108" width="42.7109375" style="97" customWidth="1"/>
    <col min="15109" max="15109" width="4.85546875" style="97" customWidth="1"/>
    <col min="15110" max="15360" width="11.42578125" style="97"/>
    <col min="15361" max="15361" width="4.85546875" style="97" customWidth="1"/>
    <col min="15362" max="15362" width="30.85546875" style="97" customWidth="1"/>
    <col min="15363" max="15363" width="84.42578125" style="97" customWidth="1"/>
    <col min="15364" max="15364" width="42.7109375" style="97" customWidth="1"/>
    <col min="15365" max="15365" width="4.85546875" style="97" customWidth="1"/>
    <col min="15366" max="15616" width="11.42578125" style="97"/>
    <col min="15617" max="15617" width="4.85546875" style="97" customWidth="1"/>
    <col min="15618" max="15618" width="30.85546875" style="97" customWidth="1"/>
    <col min="15619" max="15619" width="84.42578125" style="97" customWidth="1"/>
    <col min="15620" max="15620" width="42.7109375" style="97" customWidth="1"/>
    <col min="15621" max="15621" width="4.85546875" style="97" customWidth="1"/>
    <col min="15622" max="15872" width="11.42578125" style="97"/>
    <col min="15873" max="15873" width="4.85546875" style="97" customWidth="1"/>
    <col min="15874" max="15874" width="30.85546875" style="97" customWidth="1"/>
    <col min="15875" max="15875" width="84.42578125" style="97" customWidth="1"/>
    <col min="15876" max="15876" width="42.7109375" style="97" customWidth="1"/>
    <col min="15877" max="15877" width="4.85546875" style="97" customWidth="1"/>
    <col min="15878" max="16128" width="11.42578125" style="97"/>
    <col min="16129" max="16129" width="4.85546875" style="97" customWidth="1"/>
    <col min="16130" max="16130" width="30.85546875" style="97" customWidth="1"/>
    <col min="16131" max="16131" width="84.42578125" style="97" customWidth="1"/>
    <col min="16132" max="16132" width="42.7109375" style="97" customWidth="1"/>
    <col min="16133" max="16133" width="4.85546875" style="97" customWidth="1"/>
    <col min="16134" max="16384" width="11.42578125" style="97"/>
  </cols>
  <sheetData>
    <row r="1" spans="1:6" s="95" customFormat="1" x14ac:dyDescent="0.2">
      <c r="A1" s="608"/>
      <c r="B1" s="859" t="s">
        <v>411</v>
      </c>
      <c r="C1" s="859"/>
      <c r="D1" s="859"/>
      <c r="E1" s="860"/>
    </row>
    <row r="2" spans="1:6" s="95" customFormat="1" x14ac:dyDescent="0.2">
      <c r="A2" s="609"/>
      <c r="B2" s="857" t="s">
        <v>381</v>
      </c>
      <c r="C2" s="857"/>
      <c r="D2" s="857"/>
      <c r="E2" s="858"/>
    </row>
    <row r="3" spans="1:6" s="95" customFormat="1" x14ac:dyDescent="0.2">
      <c r="A3" s="609"/>
      <c r="B3" s="857" t="s">
        <v>415</v>
      </c>
      <c r="C3" s="857"/>
      <c r="D3" s="857"/>
      <c r="E3" s="858"/>
    </row>
    <row r="4" spans="1:6" s="95" customFormat="1" x14ac:dyDescent="0.2">
      <c r="A4" s="609"/>
      <c r="B4" s="857" t="s">
        <v>0</v>
      </c>
      <c r="C4" s="857"/>
      <c r="D4" s="857"/>
      <c r="E4" s="858"/>
    </row>
    <row r="5" spans="1:6" s="95" customFormat="1" ht="6.75" customHeight="1" x14ac:dyDescent="0.2">
      <c r="A5" s="609"/>
      <c r="B5" s="665"/>
      <c r="C5" s="665"/>
      <c r="D5" s="665"/>
      <c r="E5" s="667"/>
    </row>
    <row r="6" spans="1:6" x14ac:dyDescent="0.2">
      <c r="A6" s="668"/>
      <c r="B6" s="646" t="s">
        <v>3</v>
      </c>
      <c r="C6" s="863" t="s">
        <v>430</v>
      </c>
      <c r="D6" s="863"/>
      <c r="E6" s="669"/>
      <c r="F6" s="96"/>
    </row>
    <row r="7" spans="1:6" s="98" customFormat="1" ht="12.75" thickBot="1" x14ac:dyDescent="0.25">
      <c r="A7" s="670"/>
      <c r="B7" s="647"/>
      <c r="C7" s="648"/>
      <c r="D7" s="648"/>
      <c r="E7" s="671"/>
    </row>
    <row r="8" spans="1:6" s="99" customFormat="1" x14ac:dyDescent="0.2">
      <c r="A8" s="861" t="s">
        <v>382</v>
      </c>
      <c r="B8" s="862"/>
      <c r="C8" s="666" t="s">
        <v>383</v>
      </c>
      <c r="D8" s="666" t="s">
        <v>384</v>
      </c>
      <c r="E8" s="649"/>
    </row>
    <row r="9" spans="1:6" x14ac:dyDescent="0.2">
      <c r="A9" s="103"/>
      <c r="B9" s="689" t="s">
        <v>443</v>
      </c>
      <c r="C9" s="682" t="s">
        <v>444</v>
      </c>
      <c r="D9" s="676">
        <v>411.08080000000001</v>
      </c>
      <c r="E9" s="650"/>
    </row>
    <row r="10" spans="1:6" x14ac:dyDescent="0.2">
      <c r="A10" s="103"/>
      <c r="B10" s="689" t="s">
        <v>445</v>
      </c>
      <c r="C10" s="683" t="s">
        <v>444</v>
      </c>
      <c r="D10" s="677">
        <v>411.08080000000001</v>
      </c>
      <c r="E10" s="107"/>
    </row>
    <row r="11" spans="1:6" x14ac:dyDescent="0.2">
      <c r="A11" s="103"/>
      <c r="B11" s="689" t="s">
        <v>446</v>
      </c>
      <c r="C11" s="683" t="s">
        <v>444</v>
      </c>
      <c r="D11" s="677">
        <v>411.08080000000001</v>
      </c>
      <c r="E11" s="107"/>
    </row>
    <row r="12" spans="1:6" x14ac:dyDescent="0.2">
      <c r="A12" s="103"/>
      <c r="B12" s="689" t="s">
        <v>447</v>
      </c>
      <c r="C12" s="683" t="s">
        <v>444</v>
      </c>
      <c r="D12" s="677">
        <v>411.08080000000001</v>
      </c>
      <c r="E12" s="107"/>
    </row>
    <row r="13" spans="1:6" x14ac:dyDescent="0.2">
      <c r="A13" s="103"/>
      <c r="B13" s="689" t="s">
        <v>448</v>
      </c>
      <c r="C13" s="683" t="s">
        <v>444</v>
      </c>
      <c r="D13" s="677">
        <v>411.08080000000001</v>
      </c>
      <c r="E13" s="107"/>
    </row>
    <row r="14" spans="1:6" x14ac:dyDescent="0.2">
      <c r="A14" s="103"/>
      <c r="B14" s="689" t="s">
        <v>449</v>
      </c>
      <c r="C14" s="683" t="s">
        <v>444</v>
      </c>
      <c r="D14" s="677">
        <v>411.08080000000001</v>
      </c>
      <c r="E14" s="107"/>
    </row>
    <row r="15" spans="1:6" x14ac:dyDescent="0.2">
      <c r="A15" s="103"/>
      <c r="B15" s="689" t="s">
        <v>450</v>
      </c>
      <c r="C15" s="683" t="s">
        <v>444</v>
      </c>
      <c r="D15" s="677">
        <v>411.08080000000001</v>
      </c>
      <c r="E15" s="107"/>
    </row>
    <row r="16" spans="1:6" x14ac:dyDescent="0.2">
      <c r="A16" s="103"/>
      <c r="B16" s="689" t="s">
        <v>451</v>
      </c>
      <c r="C16" s="683" t="s">
        <v>444</v>
      </c>
      <c r="D16" s="677">
        <v>411.08080000000001</v>
      </c>
      <c r="E16" s="107"/>
    </row>
    <row r="17" spans="1:5" x14ac:dyDescent="0.2">
      <c r="A17" s="108"/>
      <c r="B17" s="689" t="s">
        <v>452</v>
      </c>
      <c r="C17" s="683" t="s">
        <v>444</v>
      </c>
      <c r="D17" s="677">
        <v>411.08080000000001</v>
      </c>
      <c r="E17" s="107"/>
    </row>
    <row r="18" spans="1:5" x14ac:dyDescent="0.2">
      <c r="A18" s="108"/>
      <c r="B18" s="689" t="s">
        <v>453</v>
      </c>
      <c r="C18" s="683" t="s">
        <v>444</v>
      </c>
      <c r="D18" s="677">
        <v>411.08080000000001</v>
      </c>
      <c r="E18" s="107"/>
    </row>
    <row r="19" spans="1:5" x14ac:dyDescent="0.2">
      <c r="A19" s="108"/>
      <c r="B19" s="689" t="s">
        <v>454</v>
      </c>
      <c r="C19" s="683" t="s">
        <v>444</v>
      </c>
      <c r="D19" s="677">
        <v>411.08080000000001</v>
      </c>
      <c r="E19" s="107"/>
    </row>
    <row r="20" spans="1:5" x14ac:dyDescent="0.2">
      <c r="A20" s="108"/>
      <c r="B20" s="689" t="s">
        <v>455</v>
      </c>
      <c r="C20" s="683" t="s">
        <v>444</v>
      </c>
      <c r="D20" s="677">
        <v>411.08080000000001</v>
      </c>
      <c r="E20" s="107"/>
    </row>
    <row r="21" spans="1:5" x14ac:dyDescent="0.2">
      <c r="A21" s="108"/>
      <c r="B21" s="689" t="s">
        <v>456</v>
      </c>
      <c r="C21" s="683" t="s">
        <v>444</v>
      </c>
      <c r="D21" s="677">
        <v>411.08080000000001</v>
      </c>
      <c r="E21" s="107"/>
    </row>
    <row r="22" spans="1:5" x14ac:dyDescent="0.2">
      <c r="A22" s="108"/>
      <c r="B22" s="689" t="s">
        <v>457</v>
      </c>
      <c r="C22" s="683" t="s">
        <v>444</v>
      </c>
      <c r="D22" s="677">
        <v>411.08080000000001</v>
      </c>
      <c r="E22" s="107"/>
    </row>
    <row r="23" spans="1:5" x14ac:dyDescent="0.2">
      <c r="A23" s="108"/>
      <c r="B23" s="689" t="s">
        <v>458</v>
      </c>
      <c r="C23" s="683" t="s">
        <v>444</v>
      </c>
      <c r="D23" s="677">
        <v>411.08080000000001</v>
      </c>
      <c r="E23" s="107"/>
    </row>
    <row r="24" spans="1:5" x14ac:dyDescent="0.2">
      <c r="A24" s="108"/>
      <c r="B24" s="689" t="s">
        <v>459</v>
      </c>
      <c r="C24" s="683" t="s">
        <v>444</v>
      </c>
      <c r="D24" s="677">
        <v>411.08080000000001</v>
      </c>
      <c r="E24" s="107"/>
    </row>
    <row r="25" spans="1:5" x14ac:dyDescent="0.2">
      <c r="A25" s="108"/>
      <c r="B25" s="689" t="s">
        <v>460</v>
      </c>
      <c r="C25" s="683" t="s">
        <v>444</v>
      </c>
      <c r="D25" s="677">
        <v>411.08080000000001</v>
      </c>
      <c r="E25" s="107"/>
    </row>
    <row r="26" spans="1:5" x14ac:dyDescent="0.2">
      <c r="A26" s="108"/>
      <c r="B26" s="689" t="s">
        <v>461</v>
      </c>
      <c r="C26" s="683" t="s">
        <v>444</v>
      </c>
      <c r="D26" s="677">
        <v>411.08080000000001</v>
      </c>
      <c r="E26" s="107"/>
    </row>
    <row r="27" spans="1:5" x14ac:dyDescent="0.2">
      <c r="A27" s="108"/>
      <c r="B27" s="689" t="s">
        <v>462</v>
      </c>
      <c r="C27" s="683" t="s">
        <v>444</v>
      </c>
      <c r="D27" s="677">
        <v>411.08080000000001</v>
      </c>
      <c r="E27" s="107"/>
    </row>
    <row r="28" spans="1:5" x14ac:dyDescent="0.2">
      <c r="A28" s="108"/>
      <c r="B28" s="689" t="s">
        <v>463</v>
      </c>
      <c r="C28" s="683" t="s">
        <v>444</v>
      </c>
      <c r="D28" s="677">
        <v>411.08080000000001</v>
      </c>
      <c r="E28" s="107"/>
    </row>
    <row r="29" spans="1:5" x14ac:dyDescent="0.2">
      <c r="A29" s="108"/>
      <c r="B29" s="689" t="s">
        <v>464</v>
      </c>
      <c r="C29" s="683" t="s">
        <v>444</v>
      </c>
      <c r="D29" s="677">
        <v>411.08080000000001</v>
      </c>
      <c r="E29" s="107"/>
    </row>
    <row r="30" spans="1:5" x14ac:dyDescent="0.2">
      <c r="A30" s="108"/>
      <c r="B30" s="689" t="s">
        <v>465</v>
      </c>
      <c r="C30" s="683" t="s">
        <v>444</v>
      </c>
      <c r="D30" s="677">
        <v>411.08080000000001</v>
      </c>
      <c r="E30" s="107"/>
    </row>
    <row r="31" spans="1:5" x14ac:dyDescent="0.2">
      <c r="A31" s="103"/>
      <c r="B31" s="689" t="s">
        <v>466</v>
      </c>
      <c r="C31" s="683" t="s">
        <v>444</v>
      </c>
      <c r="D31" s="677">
        <v>411.08080000000001</v>
      </c>
      <c r="E31" s="107"/>
    </row>
    <row r="32" spans="1:5" x14ac:dyDescent="0.2">
      <c r="A32" s="103"/>
      <c r="B32" s="689" t="s">
        <v>467</v>
      </c>
      <c r="C32" s="683" t="s">
        <v>444</v>
      </c>
      <c r="D32" s="677">
        <v>411.08080000000001</v>
      </c>
      <c r="E32" s="107"/>
    </row>
    <row r="33" spans="1:6" x14ac:dyDescent="0.2">
      <c r="A33" s="103"/>
      <c r="B33" s="689" t="s">
        <v>468</v>
      </c>
      <c r="C33" s="683" t="s">
        <v>444</v>
      </c>
      <c r="D33" s="677">
        <v>411.08080000000001</v>
      </c>
      <c r="E33" s="107"/>
    </row>
    <row r="34" spans="1:6" x14ac:dyDescent="0.2">
      <c r="A34" s="103"/>
      <c r="B34" s="689" t="s">
        <v>469</v>
      </c>
      <c r="C34" s="683" t="s">
        <v>444</v>
      </c>
      <c r="D34" s="677">
        <v>411.08080000000001</v>
      </c>
      <c r="E34" s="107"/>
    </row>
    <row r="35" spans="1:6" x14ac:dyDescent="0.2">
      <c r="A35" s="103"/>
      <c r="B35" s="689" t="s">
        <v>470</v>
      </c>
      <c r="C35" s="683" t="s">
        <v>444</v>
      </c>
      <c r="D35" s="677">
        <v>411.08080000000001</v>
      </c>
      <c r="E35" s="107"/>
    </row>
    <row r="36" spans="1:6" x14ac:dyDescent="0.2">
      <c r="A36" s="103"/>
      <c r="B36" s="689" t="s">
        <v>471</v>
      </c>
      <c r="C36" s="683" t="s">
        <v>444</v>
      </c>
      <c r="D36" s="677">
        <v>411.08080000000001</v>
      </c>
      <c r="E36" s="107"/>
    </row>
    <row r="37" spans="1:6" x14ac:dyDescent="0.2">
      <c r="A37" s="103"/>
      <c r="B37" s="689" t="s">
        <v>472</v>
      </c>
      <c r="C37" s="683" t="s">
        <v>444</v>
      </c>
      <c r="D37" s="677">
        <v>411.08080000000001</v>
      </c>
      <c r="E37" s="107"/>
    </row>
    <row r="38" spans="1:6" x14ac:dyDescent="0.2">
      <c r="A38" s="103"/>
      <c r="B38" s="689" t="s">
        <v>473</v>
      </c>
      <c r="C38" s="683" t="s">
        <v>444</v>
      </c>
      <c r="D38" s="677">
        <v>411.08080000000001</v>
      </c>
      <c r="E38" s="107"/>
    </row>
    <row r="39" spans="1:6" x14ac:dyDescent="0.2">
      <c r="A39" s="103"/>
      <c r="B39" s="689" t="s">
        <v>474</v>
      </c>
      <c r="C39" s="683" t="s">
        <v>444</v>
      </c>
      <c r="D39" s="677">
        <v>411.08080000000001</v>
      </c>
      <c r="E39" s="107"/>
    </row>
    <row r="40" spans="1:6" x14ac:dyDescent="0.2">
      <c r="A40" s="103"/>
      <c r="B40" s="689" t="s">
        <v>475</v>
      </c>
      <c r="C40" s="683" t="s">
        <v>444</v>
      </c>
      <c r="D40" s="677">
        <v>411.08080000000001</v>
      </c>
      <c r="E40" s="107"/>
    </row>
    <row r="41" spans="1:6" x14ac:dyDescent="0.2">
      <c r="A41" s="103"/>
      <c r="B41" s="689" t="s">
        <v>476</v>
      </c>
      <c r="C41" s="683" t="s">
        <v>444</v>
      </c>
      <c r="D41" s="677">
        <v>411.08080000000001</v>
      </c>
      <c r="E41" s="107"/>
    </row>
    <row r="42" spans="1:6" x14ac:dyDescent="0.2">
      <c r="A42" s="103"/>
      <c r="B42" s="689" t="s">
        <v>477</v>
      </c>
      <c r="C42" s="683" t="s">
        <v>444</v>
      </c>
      <c r="D42" s="677">
        <v>411.08080000000001</v>
      </c>
      <c r="E42" s="107"/>
    </row>
    <row r="43" spans="1:6" ht="15" x14ac:dyDescent="0.2">
      <c r="A43" s="672"/>
      <c r="B43" s="689" t="s">
        <v>478</v>
      </c>
      <c r="C43" s="683" t="s">
        <v>444</v>
      </c>
      <c r="D43" s="677">
        <v>411.08080000000001</v>
      </c>
      <c r="E43" s="651"/>
    </row>
    <row r="44" spans="1:6" x14ac:dyDescent="0.2">
      <c r="A44" s="673"/>
      <c r="B44" s="689" t="s">
        <v>479</v>
      </c>
      <c r="C44" s="683" t="s">
        <v>444</v>
      </c>
      <c r="D44" s="677">
        <v>411.08080000000001</v>
      </c>
      <c r="E44" s="652"/>
    </row>
    <row r="45" spans="1:6" x14ac:dyDescent="0.2">
      <c r="A45" s="100"/>
      <c r="B45" s="689" t="s">
        <v>480</v>
      </c>
      <c r="C45" s="683" t="s">
        <v>444</v>
      </c>
      <c r="D45" s="677">
        <v>411.08080000000001</v>
      </c>
      <c r="E45" s="653"/>
      <c r="F45" s="117"/>
    </row>
    <row r="46" spans="1:6" x14ac:dyDescent="0.2">
      <c r="A46" s="674"/>
      <c r="B46" s="689" t="s">
        <v>481</v>
      </c>
      <c r="C46" s="683" t="s">
        <v>444</v>
      </c>
      <c r="D46" s="677">
        <v>411.08080000000001</v>
      </c>
      <c r="E46" s="654"/>
    </row>
    <row r="47" spans="1:6" x14ac:dyDescent="0.2">
      <c r="A47" s="674"/>
      <c r="B47" s="689" t="s">
        <v>482</v>
      </c>
      <c r="C47" s="683" t="s">
        <v>444</v>
      </c>
      <c r="D47" s="677">
        <v>411.08080000000001</v>
      </c>
      <c r="E47" s="654"/>
    </row>
    <row r="48" spans="1:6" ht="12.75" x14ac:dyDescent="0.2">
      <c r="A48" s="595"/>
      <c r="B48" s="689" t="s">
        <v>483</v>
      </c>
      <c r="C48" s="683" t="s">
        <v>444</v>
      </c>
      <c r="D48" s="677">
        <v>411.08080000000001</v>
      </c>
      <c r="E48" s="655"/>
    </row>
    <row r="49" spans="1:5" x14ac:dyDescent="0.2">
      <c r="A49" s="675"/>
      <c r="B49" s="689" t="s">
        <v>484</v>
      </c>
      <c r="C49" s="683" t="s">
        <v>444</v>
      </c>
      <c r="D49" s="677">
        <v>411.08080000000001</v>
      </c>
      <c r="E49" s="126"/>
    </row>
    <row r="50" spans="1:5" x14ac:dyDescent="0.2">
      <c r="A50" s="675"/>
      <c r="B50" s="689" t="s">
        <v>485</v>
      </c>
      <c r="C50" s="683" t="s">
        <v>444</v>
      </c>
      <c r="D50" s="677">
        <v>411.08080000000001</v>
      </c>
      <c r="E50" s="126"/>
    </row>
    <row r="51" spans="1:5" x14ac:dyDescent="0.2">
      <c r="A51" s="675"/>
      <c r="B51" s="689" t="s">
        <v>486</v>
      </c>
      <c r="C51" s="683" t="s">
        <v>444</v>
      </c>
      <c r="D51" s="677">
        <v>411.08080000000001</v>
      </c>
      <c r="E51" s="126"/>
    </row>
    <row r="52" spans="1:5" x14ac:dyDescent="0.2">
      <c r="A52" s="675"/>
      <c r="B52" s="689" t="s">
        <v>487</v>
      </c>
      <c r="C52" s="683" t="s">
        <v>444</v>
      </c>
      <c r="D52" s="677">
        <v>411.08080000000001</v>
      </c>
      <c r="E52" s="126"/>
    </row>
    <row r="53" spans="1:5" x14ac:dyDescent="0.2">
      <c r="A53" s="675"/>
      <c r="B53" s="689" t="s">
        <v>488</v>
      </c>
      <c r="C53" s="683" t="s">
        <v>444</v>
      </c>
      <c r="D53" s="677">
        <v>411.08080000000001</v>
      </c>
      <c r="E53" s="126"/>
    </row>
    <row r="54" spans="1:5" ht="12.75" x14ac:dyDescent="0.2">
      <c r="A54" s="595"/>
      <c r="B54" s="689" t="s">
        <v>489</v>
      </c>
      <c r="C54" s="683" t="s">
        <v>444</v>
      </c>
      <c r="D54" s="677">
        <v>411.08080000000001</v>
      </c>
      <c r="E54" s="655"/>
    </row>
    <row r="55" spans="1:5" ht="12.75" x14ac:dyDescent="0.2">
      <c r="A55" s="595"/>
      <c r="B55" s="689" t="s">
        <v>490</v>
      </c>
      <c r="C55" s="683" t="s">
        <v>444</v>
      </c>
      <c r="D55" s="677">
        <v>411.08080000000001</v>
      </c>
      <c r="E55" s="655"/>
    </row>
    <row r="56" spans="1:5" ht="12.75" x14ac:dyDescent="0.2">
      <c r="A56" s="595"/>
      <c r="B56" s="689" t="s">
        <v>491</v>
      </c>
      <c r="C56" s="683" t="s">
        <v>444</v>
      </c>
      <c r="D56" s="677">
        <v>411.08080000000001</v>
      </c>
      <c r="E56" s="655"/>
    </row>
    <row r="57" spans="1:5" ht="12.75" x14ac:dyDescent="0.2">
      <c r="A57" s="595"/>
      <c r="B57" s="689" t="s">
        <v>492</v>
      </c>
      <c r="C57" s="683" t="s">
        <v>444</v>
      </c>
      <c r="D57" s="677">
        <v>411.08080000000001</v>
      </c>
      <c r="E57" s="655"/>
    </row>
    <row r="58" spans="1:5" ht="12.75" x14ac:dyDescent="0.2">
      <c r="A58" s="595"/>
      <c r="B58" s="689" t="s">
        <v>493</v>
      </c>
      <c r="C58" s="683" t="s">
        <v>444</v>
      </c>
      <c r="D58" s="677">
        <v>411.08080000000001</v>
      </c>
      <c r="E58" s="655"/>
    </row>
    <row r="59" spans="1:5" ht="12.75" x14ac:dyDescent="0.2">
      <c r="A59" s="595"/>
      <c r="B59" s="689" t="s">
        <v>494</v>
      </c>
      <c r="C59" s="683" t="s">
        <v>444</v>
      </c>
      <c r="D59" s="677">
        <v>411.08080000000001</v>
      </c>
      <c r="E59" s="655"/>
    </row>
    <row r="60" spans="1:5" ht="12.75" x14ac:dyDescent="0.2">
      <c r="A60" s="595"/>
      <c r="B60" s="689" t="s">
        <v>495</v>
      </c>
      <c r="C60" s="683" t="s">
        <v>444</v>
      </c>
      <c r="D60" s="677">
        <v>411.08080000000001</v>
      </c>
      <c r="E60" s="655"/>
    </row>
    <row r="61" spans="1:5" x14ac:dyDescent="0.2">
      <c r="A61" s="674"/>
      <c r="B61" s="689" t="s">
        <v>496</v>
      </c>
      <c r="C61" s="683" t="s">
        <v>444</v>
      </c>
      <c r="D61" s="677">
        <v>411.08080000000001</v>
      </c>
      <c r="E61" s="654"/>
    </row>
    <row r="62" spans="1:5" x14ac:dyDescent="0.2">
      <c r="A62" s="674"/>
      <c r="B62" s="689" t="s">
        <v>497</v>
      </c>
      <c r="C62" s="683" t="s">
        <v>444</v>
      </c>
      <c r="D62" s="677">
        <v>411.08080000000001</v>
      </c>
      <c r="E62" s="654"/>
    </row>
    <row r="63" spans="1:5" x14ac:dyDescent="0.2">
      <c r="A63" s="674"/>
      <c r="B63" s="689" t="s">
        <v>498</v>
      </c>
      <c r="C63" s="683" t="s">
        <v>444</v>
      </c>
      <c r="D63" s="677">
        <v>411.08080000000001</v>
      </c>
      <c r="E63" s="654"/>
    </row>
    <row r="64" spans="1:5" x14ac:dyDescent="0.2">
      <c r="A64" s="674"/>
      <c r="B64" s="689" t="s">
        <v>499</v>
      </c>
      <c r="C64" s="683" t="s">
        <v>444</v>
      </c>
      <c r="D64" s="677">
        <v>411.08080000000001</v>
      </c>
      <c r="E64" s="654"/>
    </row>
    <row r="65" spans="1:5" x14ac:dyDescent="0.2">
      <c r="A65" s="674"/>
      <c r="B65" s="689" t="s">
        <v>500</v>
      </c>
      <c r="C65" s="683" t="s">
        <v>444</v>
      </c>
      <c r="D65" s="677">
        <v>411.08080000000001</v>
      </c>
      <c r="E65" s="654"/>
    </row>
    <row r="66" spans="1:5" x14ac:dyDescent="0.2">
      <c r="A66" s="674"/>
      <c r="B66" s="689" t="s">
        <v>501</v>
      </c>
      <c r="C66" s="683" t="s">
        <v>444</v>
      </c>
      <c r="D66" s="677">
        <v>411.08080000000001</v>
      </c>
      <c r="E66" s="654"/>
    </row>
    <row r="67" spans="1:5" x14ac:dyDescent="0.2">
      <c r="A67" s="674"/>
      <c r="B67" s="689" t="s">
        <v>502</v>
      </c>
      <c r="C67" s="683" t="s">
        <v>444</v>
      </c>
      <c r="D67" s="677">
        <v>411.08080000000001</v>
      </c>
      <c r="E67" s="654"/>
    </row>
    <row r="68" spans="1:5" x14ac:dyDescent="0.2">
      <c r="A68" s="674"/>
      <c r="B68" s="689" t="s">
        <v>503</v>
      </c>
      <c r="C68" s="683" t="s">
        <v>444</v>
      </c>
      <c r="D68" s="677">
        <v>411.08080000000001</v>
      </c>
      <c r="E68" s="654"/>
    </row>
    <row r="69" spans="1:5" x14ac:dyDescent="0.2">
      <c r="A69" s="674"/>
      <c r="B69" s="689" t="s">
        <v>504</v>
      </c>
      <c r="C69" s="683" t="s">
        <v>444</v>
      </c>
      <c r="D69" s="677">
        <v>411.08080000000001</v>
      </c>
      <c r="E69" s="654"/>
    </row>
    <row r="70" spans="1:5" x14ac:dyDescent="0.2">
      <c r="A70" s="674"/>
      <c r="B70" s="689" t="s">
        <v>505</v>
      </c>
      <c r="C70" s="683" t="s">
        <v>444</v>
      </c>
      <c r="D70" s="677">
        <v>411.08080000000001</v>
      </c>
      <c r="E70" s="654"/>
    </row>
    <row r="71" spans="1:5" x14ac:dyDescent="0.2">
      <c r="A71" s="674"/>
      <c r="B71" s="689" t="s">
        <v>506</v>
      </c>
      <c r="C71" s="683" t="s">
        <v>444</v>
      </c>
      <c r="D71" s="677">
        <v>411.08080000000001</v>
      </c>
      <c r="E71" s="654"/>
    </row>
    <row r="72" spans="1:5" x14ac:dyDescent="0.2">
      <c r="A72" s="674"/>
      <c r="B72" s="689" t="s">
        <v>507</v>
      </c>
      <c r="C72" s="683" t="s">
        <v>444</v>
      </c>
      <c r="D72" s="677">
        <v>411.08080000000001</v>
      </c>
      <c r="E72" s="654"/>
    </row>
    <row r="73" spans="1:5" x14ac:dyDescent="0.2">
      <c r="A73" s="674"/>
      <c r="B73" s="689" t="s">
        <v>508</v>
      </c>
      <c r="C73" s="683" t="s">
        <v>444</v>
      </c>
      <c r="D73" s="677">
        <v>411.08080000000001</v>
      </c>
      <c r="E73" s="654"/>
    </row>
    <row r="74" spans="1:5" x14ac:dyDescent="0.2">
      <c r="A74" s="674"/>
      <c r="B74" s="689" t="s">
        <v>509</v>
      </c>
      <c r="C74" s="683" t="s">
        <v>444</v>
      </c>
      <c r="D74" s="677">
        <v>411.08080000000001</v>
      </c>
      <c r="E74" s="654"/>
    </row>
    <row r="75" spans="1:5" x14ac:dyDescent="0.2">
      <c r="A75" s="674"/>
      <c r="B75" s="689" t="s">
        <v>510</v>
      </c>
      <c r="C75" s="683" t="s">
        <v>444</v>
      </c>
      <c r="D75" s="677">
        <v>411.08080000000001</v>
      </c>
      <c r="E75" s="654"/>
    </row>
    <row r="76" spans="1:5" x14ac:dyDescent="0.2">
      <c r="A76" s="674"/>
      <c r="B76" s="689" t="s">
        <v>511</v>
      </c>
      <c r="C76" s="683" t="s">
        <v>444</v>
      </c>
      <c r="D76" s="677">
        <v>411.08080000000001</v>
      </c>
      <c r="E76" s="654"/>
    </row>
    <row r="77" spans="1:5" x14ac:dyDescent="0.2">
      <c r="A77" s="674"/>
      <c r="B77" s="689" t="s">
        <v>512</v>
      </c>
      <c r="C77" s="683" t="s">
        <v>444</v>
      </c>
      <c r="D77" s="677">
        <v>411.08080000000001</v>
      </c>
      <c r="E77" s="654"/>
    </row>
    <row r="78" spans="1:5" x14ac:dyDescent="0.2">
      <c r="A78" s="674"/>
      <c r="B78" s="689" t="s">
        <v>513</v>
      </c>
      <c r="C78" s="683" t="s">
        <v>444</v>
      </c>
      <c r="D78" s="677">
        <v>411.08080000000001</v>
      </c>
      <c r="E78" s="654"/>
    </row>
    <row r="79" spans="1:5" x14ac:dyDescent="0.2">
      <c r="A79" s="674"/>
      <c r="B79" s="689" t="s">
        <v>514</v>
      </c>
      <c r="C79" s="683" t="s">
        <v>444</v>
      </c>
      <c r="D79" s="677">
        <v>411.08080000000001</v>
      </c>
      <c r="E79" s="654"/>
    </row>
    <row r="80" spans="1:5" x14ac:dyDescent="0.2">
      <c r="A80" s="674"/>
      <c r="B80" s="689" t="s">
        <v>515</v>
      </c>
      <c r="C80" s="683" t="s">
        <v>444</v>
      </c>
      <c r="D80" s="677">
        <v>411.08080000000001</v>
      </c>
      <c r="E80" s="654"/>
    </row>
    <row r="81" spans="1:5" x14ac:dyDescent="0.2">
      <c r="A81" s="674"/>
      <c r="B81" s="689" t="s">
        <v>516</v>
      </c>
      <c r="C81" s="683" t="s">
        <v>444</v>
      </c>
      <c r="D81" s="677">
        <v>411.08080000000001</v>
      </c>
      <c r="E81" s="654"/>
    </row>
    <row r="82" spans="1:5" x14ac:dyDescent="0.2">
      <c r="A82" s="674"/>
      <c r="B82" s="689" t="s">
        <v>517</v>
      </c>
      <c r="C82" s="683" t="s">
        <v>444</v>
      </c>
      <c r="D82" s="677">
        <v>411.08080000000001</v>
      </c>
      <c r="E82" s="654"/>
    </row>
    <row r="83" spans="1:5" x14ac:dyDescent="0.2">
      <c r="A83" s="674"/>
      <c r="B83" s="689" t="s">
        <v>518</v>
      </c>
      <c r="C83" s="683" t="s">
        <v>444</v>
      </c>
      <c r="D83" s="677">
        <v>411.08080000000001</v>
      </c>
      <c r="E83" s="654"/>
    </row>
    <row r="84" spans="1:5" x14ac:dyDescent="0.2">
      <c r="A84" s="674"/>
      <c r="B84" s="689" t="s">
        <v>519</v>
      </c>
      <c r="C84" s="683" t="s">
        <v>444</v>
      </c>
      <c r="D84" s="677">
        <v>411.08080000000001</v>
      </c>
      <c r="E84" s="654"/>
    </row>
    <row r="85" spans="1:5" x14ac:dyDescent="0.2">
      <c r="A85" s="674"/>
      <c r="B85" s="689" t="s">
        <v>520</v>
      </c>
      <c r="C85" s="683" t="s">
        <v>444</v>
      </c>
      <c r="D85" s="677">
        <v>411.08080000000001</v>
      </c>
      <c r="E85" s="654"/>
    </row>
    <row r="86" spans="1:5" x14ac:dyDescent="0.2">
      <c r="A86" s="674"/>
      <c r="B86" s="689" t="s">
        <v>521</v>
      </c>
      <c r="C86" s="683" t="s">
        <v>444</v>
      </c>
      <c r="D86" s="677">
        <v>411.08080000000001</v>
      </c>
      <c r="E86" s="654"/>
    </row>
    <row r="87" spans="1:5" x14ac:dyDescent="0.2">
      <c r="A87" s="674"/>
      <c r="B87" s="689" t="s">
        <v>522</v>
      </c>
      <c r="C87" s="683" t="s">
        <v>444</v>
      </c>
      <c r="D87" s="677">
        <v>411.08080000000001</v>
      </c>
      <c r="E87" s="654"/>
    </row>
    <row r="88" spans="1:5" x14ac:dyDescent="0.2">
      <c r="A88" s="674"/>
      <c r="B88" s="689" t="s">
        <v>523</v>
      </c>
      <c r="C88" s="683" t="s">
        <v>444</v>
      </c>
      <c r="D88" s="677">
        <v>411.08080000000001</v>
      </c>
      <c r="E88" s="654"/>
    </row>
    <row r="89" spans="1:5" x14ac:dyDescent="0.2">
      <c r="A89" s="674"/>
      <c r="B89" s="689" t="s">
        <v>524</v>
      </c>
      <c r="C89" s="683" t="s">
        <v>525</v>
      </c>
      <c r="D89" s="677">
        <v>1.1599999999999999</v>
      </c>
      <c r="E89" s="654"/>
    </row>
    <row r="90" spans="1:5" x14ac:dyDescent="0.2">
      <c r="A90" s="674"/>
      <c r="B90" s="689" t="s">
        <v>526</v>
      </c>
      <c r="C90" s="683" t="s">
        <v>525</v>
      </c>
      <c r="D90" s="678">
        <v>1.1599999999999999</v>
      </c>
      <c r="E90" s="654"/>
    </row>
    <row r="91" spans="1:5" x14ac:dyDescent="0.2">
      <c r="A91" s="674"/>
      <c r="B91" s="689" t="s">
        <v>527</v>
      </c>
      <c r="C91" s="683" t="s">
        <v>525</v>
      </c>
      <c r="D91" s="677">
        <v>1.1599999999999999</v>
      </c>
      <c r="E91" s="654"/>
    </row>
    <row r="92" spans="1:5" x14ac:dyDescent="0.2">
      <c r="A92" s="674"/>
      <c r="B92" s="689" t="s">
        <v>528</v>
      </c>
      <c r="C92" s="683" t="s">
        <v>525</v>
      </c>
      <c r="D92" s="678">
        <v>1.1599999999999999</v>
      </c>
      <c r="E92" s="654"/>
    </row>
    <row r="93" spans="1:5" x14ac:dyDescent="0.2">
      <c r="A93" s="674"/>
      <c r="B93" s="689" t="s">
        <v>529</v>
      </c>
      <c r="C93" s="683" t="s">
        <v>525</v>
      </c>
      <c r="D93" s="677">
        <v>1.1599999999999999</v>
      </c>
      <c r="E93" s="654"/>
    </row>
    <row r="94" spans="1:5" x14ac:dyDescent="0.2">
      <c r="A94" s="674"/>
      <c r="B94" s="689" t="s">
        <v>530</v>
      </c>
      <c r="C94" s="683" t="s">
        <v>525</v>
      </c>
      <c r="D94" s="678">
        <v>1.1599999999999999</v>
      </c>
      <c r="E94" s="654"/>
    </row>
    <row r="95" spans="1:5" x14ac:dyDescent="0.2">
      <c r="A95" s="674"/>
      <c r="B95" s="689" t="s">
        <v>531</v>
      </c>
      <c r="C95" s="683" t="s">
        <v>525</v>
      </c>
      <c r="D95" s="677">
        <v>1.1599999999999999</v>
      </c>
      <c r="E95" s="654"/>
    </row>
    <row r="96" spans="1:5" x14ac:dyDescent="0.2">
      <c r="A96" s="674"/>
      <c r="B96" s="689" t="s">
        <v>532</v>
      </c>
      <c r="C96" s="683" t="s">
        <v>525</v>
      </c>
      <c r="D96" s="678">
        <v>1.1599999999999999</v>
      </c>
      <c r="E96" s="654"/>
    </row>
    <row r="97" spans="1:5" x14ac:dyDescent="0.2">
      <c r="A97" s="674"/>
      <c r="B97" s="689" t="s">
        <v>533</v>
      </c>
      <c r="C97" s="683" t="s">
        <v>525</v>
      </c>
      <c r="D97" s="677">
        <v>1.1599999999999999</v>
      </c>
      <c r="E97" s="654"/>
    </row>
    <row r="98" spans="1:5" x14ac:dyDescent="0.2">
      <c r="A98" s="674"/>
      <c r="B98" s="689" t="s">
        <v>534</v>
      </c>
      <c r="C98" s="683" t="s">
        <v>525</v>
      </c>
      <c r="D98" s="678">
        <v>1.1599999999999999</v>
      </c>
      <c r="E98" s="654"/>
    </row>
    <row r="99" spans="1:5" x14ac:dyDescent="0.2">
      <c r="A99" s="674"/>
      <c r="B99" s="689" t="s">
        <v>535</v>
      </c>
      <c r="C99" s="683" t="s">
        <v>525</v>
      </c>
      <c r="D99" s="677">
        <v>1.1599999999999999</v>
      </c>
      <c r="E99" s="654"/>
    </row>
    <row r="100" spans="1:5" x14ac:dyDescent="0.2">
      <c r="A100" s="674"/>
      <c r="B100" s="689" t="s">
        <v>536</v>
      </c>
      <c r="C100" s="683" t="s">
        <v>525</v>
      </c>
      <c r="D100" s="678">
        <v>1.1599999999999999</v>
      </c>
      <c r="E100" s="654"/>
    </row>
    <row r="101" spans="1:5" x14ac:dyDescent="0.2">
      <c r="A101" s="674"/>
      <c r="B101" s="689" t="s">
        <v>537</v>
      </c>
      <c r="C101" s="683" t="s">
        <v>525</v>
      </c>
      <c r="D101" s="677">
        <v>1.1599999999999999</v>
      </c>
      <c r="E101" s="654"/>
    </row>
    <row r="102" spans="1:5" x14ac:dyDescent="0.2">
      <c r="A102" s="674"/>
      <c r="B102" s="689" t="s">
        <v>538</v>
      </c>
      <c r="C102" s="683" t="s">
        <v>525</v>
      </c>
      <c r="D102" s="678">
        <v>1.1599999999999999</v>
      </c>
      <c r="E102" s="654"/>
    </row>
    <row r="103" spans="1:5" x14ac:dyDescent="0.2">
      <c r="A103" s="674"/>
      <c r="B103" s="689" t="s">
        <v>539</v>
      </c>
      <c r="C103" s="683" t="s">
        <v>525</v>
      </c>
      <c r="D103" s="677">
        <v>1.1599999999999999</v>
      </c>
      <c r="E103" s="654"/>
    </row>
    <row r="104" spans="1:5" x14ac:dyDescent="0.2">
      <c r="A104" s="674"/>
      <c r="B104" s="689" t="s">
        <v>540</v>
      </c>
      <c r="C104" s="683" t="s">
        <v>525</v>
      </c>
      <c r="D104" s="678">
        <v>1.1599999999999999</v>
      </c>
      <c r="E104" s="654"/>
    </row>
    <row r="105" spans="1:5" x14ac:dyDescent="0.2">
      <c r="A105" s="674"/>
      <c r="B105" s="689" t="s">
        <v>541</v>
      </c>
      <c r="C105" s="683" t="s">
        <v>525</v>
      </c>
      <c r="D105" s="677">
        <v>1.1599999999999999</v>
      </c>
      <c r="E105" s="654"/>
    </row>
    <row r="106" spans="1:5" x14ac:dyDescent="0.2">
      <c r="A106" s="674"/>
      <c r="B106" s="689" t="s">
        <v>542</v>
      </c>
      <c r="C106" s="683" t="s">
        <v>525</v>
      </c>
      <c r="D106" s="678">
        <v>1.1599999999999999</v>
      </c>
      <c r="E106" s="654"/>
    </row>
    <row r="107" spans="1:5" x14ac:dyDescent="0.2">
      <c r="A107" s="674"/>
      <c r="B107" s="685" t="s">
        <v>543</v>
      </c>
      <c r="C107" s="684" t="s">
        <v>525</v>
      </c>
      <c r="D107" s="679">
        <v>1.1599999999999999</v>
      </c>
      <c r="E107" s="654"/>
    </row>
    <row r="108" spans="1:5" x14ac:dyDescent="0.2">
      <c r="A108" s="674"/>
      <c r="B108" s="689" t="s">
        <v>544</v>
      </c>
      <c r="C108" s="683" t="s">
        <v>525</v>
      </c>
      <c r="D108" s="678">
        <v>1.1599999999999999</v>
      </c>
      <c r="E108" s="654"/>
    </row>
    <row r="109" spans="1:5" x14ac:dyDescent="0.2">
      <c r="A109" s="674"/>
      <c r="B109" s="689" t="s">
        <v>545</v>
      </c>
      <c r="C109" s="683" t="s">
        <v>525</v>
      </c>
      <c r="D109" s="677">
        <v>1.1599999999999999</v>
      </c>
      <c r="E109" s="654"/>
    </row>
    <row r="110" spans="1:5" x14ac:dyDescent="0.2">
      <c r="A110" s="674"/>
      <c r="B110" s="689" t="s">
        <v>546</v>
      </c>
      <c r="C110" s="683" t="s">
        <v>525</v>
      </c>
      <c r="D110" s="678">
        <v>1.1599999999999999</v>
      </c>
      <c r="E110" s="654"/>
    </row>
    <row r="111" spans="1:5" x14ac:dyDescent="0.2">
      <c r="A111" s="674"/>
      <c r="B111" s="689" t="s">
        <v>547</v>
      </c>
      <c r="C111" s="683" t="s">
        <v>525</v>
      </c>
      <c r="D111" s="677">
        <v>1.1599999999999999</v>
      </c>
      <c r="E111" s="654"/>
    </row>
    <row r="112" spans="1:5" x14ac:dyDescent="0.2">
      <c r="A112" s="674"/>
      <c r="B112" s="689" t="s">
        <v>548</v>
      </c>
      <c r="C112" s="683" t="s">
        <v>525</v>
      </c>
      <c r="D112" s="678">
        <v>1.1599999999999999</v>
      </c>
      <c r="E112" s="654"/>
    </row>
    <row r="113" spans="1:5" x14ac:dyDescent="0.2">
      <c r="A113" s="674"/>
      <c r="B113" s="689" t="s">
        <v>549</v>
      </c>
      <c r="C113" s="683" t="s">
        <v>525</v>
      </c>
      <c r="D113" s="677">
        <v>1.1599999999999999</v>
      </c>
      <c r="E113" s="654"/>
    </row>
    <row r="114" spans="1:5" x14ac:dyDescent="0.2">
      <c r="A114" s="674"/>
      <c r="B114" s="689" t="s">
        <v>550</v>
      </c>
      <c r="C114" s="683" t="s">
        <v>525</v>
      </c>
      <c r="D114" s="678">
        <v>1.1599999999999999</v>
      </c>
      <c r="E114" s="654"/>
    </row>
    <row r="115" spans="1:5" x14ac:dyDescent="0.2">
      <c r="A115" s="674"/>
      <c r="B115" s="689" t="s">
        <v>551</v>
      </c>
      <c r="C115" s="683" t="s">
        <v>525</v>
      </c>
      <c r="D115" s="677">
        <v>1.1599999999999999</v>
      </c>
      <c r="E115" s="654"/>
    </row>
    <row r="116" spans="1:5" x14ac:dyDescent="0.2">
      <c r="A116" s="674"/>
      <c r="B116" s="689" t="s">
        <v>552</v>
      </c>
      <c r="C116" s="683" t="s">
        <v>525</v>
      </c>
      <c r="D116" s="678">
        <v>1.1599999999999999</v>
      </c>
      <c r="E116" s="654"/>
    </row>
    <row r="117" spans="1:5" x14ac:dyDescent="0.2">
      <c r="A117" s="674"/>
      <c r="B117" s="689" t="s">
        <v>553</v>
      </c>
      <c r="C117" s="683" t="s">
        <v>525</v>
      </c>
      <c r="D117" s="677">
        <v>1.1599999999999999</v>
      </c>
      <c r="E117" s="654"/>
    </row>
    <row r="118" spans="1:5" x14ac:dyDescent="0.2">
      <c r="A118" s="674"/>
      <c r="B118" s="689" t="s">
        <v>554</v>
      </c>
      <c r="C118" s="683" t="s">
        <v>525</v>
      </c>
      <c r="D118" s="678">
        <v>1.1599999999999999</v>
      </c>
      <c r="E118" s="654"/>
    </row>
    <row r="119" spans="1:5" x14ac:dyDescent="0.2">
      <c r="A119" s="674"/>
      <c r="B119" s="689" t="s">
        <v>555</v>
      </c>
      <c r="C119" s="683" t="s">
        <v>525</v>
      </c>
      <c r="D119" s="677">
        <v>1.1599999999999999</v>
      </c>
      <c r="E119" s="654"/>
    </row>
    <row r="120" spans="1:5" x14ac:dyDescent="0.2">
      <c r="A120" s="674"/>
      <c r="B120" s="689" t="s">
        <v>556</v>
      </c>
      <c r="C120" s="683" t="s">
        <v>525</v>
      </c>
      <c r="D120" s="678">
        <v>1.1599999999999999</v>
      </c>
      <c r="E120" s="654"/>
    </row>
    <row r="121" spans="1:5" x14ac:dyDescent="0.2">
      <c r="A121" s="674"/>
      <c r="B121" s="689" t="s">
        <v>557</v>
      </c>
      <c r="C121" s="683" t="s">
        <v>525</v>
      </c>
      <c r="D121" s="677">
        <v>1.1599999999999999</v>
      </c>
      <c r="E121" s="654"/>
    </row>
    <row r="122" spans="1:5" x14ac:dyDescent="0.2">
      <c r="A122" s="674"/>
      <c r="B122" s="689" t="s">
        <v>558</v>
      </c>
      <c r="C122" s="683" t="s">
        <v>525</v>
      </c>
      <c r="D122" s="678">
        <v>1.1599999999999999</v>
      </c>
      <c r="E122" s="654"/>
    </row>
    <row r="123" spans="1:5" x14ac:dyDescent="0.2">
      <c r="A123" s="674"/>
      <c r="B123" s="689" t="s">
        <v>559</v>
      </c>
      <c r="C123" s="683" t="s">
        <v>525</v>
      </c>
      <c r="D123" s="677">
        <v>1.1599999999999999</v>
      </c>
      <c r="E123" s="654"/>
    </row>
    <row r="124" spans="1:5" x14ac:dyDescent="0.2">
      <c r="A124" s="674"/>
      <c r="B124" s="689" t="s">
        <v>560</v>
      </c>
      <c r="C124" s="683" t="s">
        <v>525</v>
      </c>
      <c r="D124" s="678">
        <v>1.1599999999999999</v>
      </c>
      <c r="E124" s="654"/>
    </row>
    <row r="125" spans="1:5" x14ac:dyDescent="0.2">
      <c r="A125" s="674"/>
      <c r="B125" s="689" t="s">
        <v>561</v>
      </c>
      <c r="C125" s="683" t="s">
        <v>525</v>
      </c>
      <c r="D125" s="677">
        <v>1.1599999999999999</v>
      </c>
      <c r="E125" s="654"/>
    </row>
    <row r="126" spans="1:5" x14ac:dyDescent="0.2">
      <c r="A126" s="674"/>
      <c r="B126" s="689" t="s">
        <v>562</v>
      </c>
      <c r="C126" s="683" t="s">
        <v>525</v>
      </c>
      <c r="D126" s="678">
        <v>1.1599999999999999</v>
      </c>
      <c r="E126" s="654"/>
    </row>
    <row r="127" spans="1:5" x14ac:dyDescent="0.2">
      <c r="A127" s="674"/>
      <c r="B127" s="689" t="s">
        <v>563</v>
      </c>
      <c r="C127" s="683" t="s">
        <v>525</v>
      </c>
      <c r="D127" s="677">
        <v>1.1599999999999999</v>
      </c>
      <c r="E127" s="654"/>
    </row>
    <row r="128" spans="1:5" x14ac:dyDescent="0.2">
      <c r="A128" s="674"/>
      <c r="B128" s="689" t="s">
        <v>564</v>
      </c>
      <c r="C128" s="683" t="s">
        <v>525</v>
      </c>
      <c r="D128" s="678">
        <v>1.1599999999999999</v>
      </c>
      <c r="E128" s="654"/>
    </row>
    <row r="129" spans="1:5" x14ac:dyDescent="0.2">
      <c r="A129" s="674"/>
      <c r="B129" s="689" t="s">
        <v>565</v>
      </c>
      <c r="C129" s="683" t="s">
        <v>525</v>
      </c>
      <c r="D129" s="677">
        <v>1.1599999999999999</v>
      </c>
      <c r="E129" s="654"/>
    </row>
    <row r="130" spans="1:5" x14ac:dyDescent="0.2">
      <c r="A130" s="674"/>
      <c r="B130" s="689" t="s">
        <v>566</v>
      </c>
      <c r="C130" s="683" t="s">
        <v>525</v>
      </c>
      <c r="D130" s="678">
        <v>1.1599999999999999</v>
      </c>
      <c r="E130" s="654"/>
    </row>
    <row r="131" spans="1:5" x14ac:dyDescent="0.2">
      <c r="A131" s="674"/>
      <c r="B131" s="689" t="s">
        <v>567</v>
      </c>
      <c r="C131" s="683" t="s">
        <v>525</v>
      </c>
      <c r="D131" s="677">
        <v>1.1599999999999999</v>
      </c>
      <c r="E131" s="654"/>
    </row>
    <row r="132" spans="1:5" x14ac:dyDescent="0.2">
      <c r="A132" s="674"/>
      <c r="B132" s="689" t="s">
        <v>568</v>
      </c>
      <c r="C132" s="683" t="s">
        <v>525</v>
      </c>
      <c r="D132" s="678">
        <v>1.1599999999999999</v>
      </c>
      <c r="E132" s="654"/>
    </row>
    <row r="133" spans="1:5" x14ac:dyDescent="0.2">
      <c r="A133" s="674"/>
      <c r="B133" s="689" t="s">
        <v>569</v>
      </c>
      <c r="C133" s="683" t="s">
        <v>525</v>
      </c>
      <c r="D133" s="677">
        <v>1.1599999999999999</v>
      </c>
      <c r="E133" s="654"/>
    </row>
    <row r="134" spans="1:5" x14ac:dyDescent="0.2">
      <c r="A134" s="674"/>
      <c r="B134" s="689" t="s">
        <v>570</v>
      </c>
      <c r="C134" s="683" t="s">
        <v>525</v>
      </c>
      <c r="D134" s="678">
        <v>1.1599999999999999</v>
      </c>
      <c r="E134" s="654"/>
    </row>
    <row r="135" spans="1:5" x14ac:dyDescent="0.2">
      <c r="A135" s="674"/>
      <c r="B135" s="689" t="s">
        <v>571</v>
      </c>
      <c r="C135" s="683" t="s">
        <v>525</v>
      </c>
      <c r="D135" s="677">
        <v>1.1599999999999999</v>
      </c>
      <c r="E135" s="654"/>
    </row>
    <row r="136" spans="1:5" x14ac:dyDescent="0.2">
      <c r="A136" s="674"/>
      <c r="B136" s="689" t="s">
        <v>572</v>
      </c>
      <c r="C136" s="683" t="s">
        <v>525</v>
      </c>
      <c r="D136" s="678">
        <v>1.1599999999999999</v>
      </c>
      <c r="E136" s="654"/>
    </row>
    <row r="137" spans="1:5" x14ac:dyDescent="0.2">
      <c r="A137" s="674"/>
      <c r="B137" s="689" t="s">
        <v>573</v>
      </c>
      <c r="C137" s="683" t="s">
        <v>525</v>
      </c>
      <c r="D137" s="677">
        <v>1.1599999999999999</v>
      </c>
      <c r="E137" s="654"/>
    </row>
    <row r="138" spans="1:5" x14ac:dyDescent="0.2">
      <c r="A138" s="674"/>
      <c r="B138" s="689" t="s">
        <v>574</v>
      </c>
      <c r="C138" s="683" t="s">
        <v>525</v>
      </c>
      <c r="D138" s="678">
        <v>1.1599999999999999</v>
      </c>
      <c r="E138" s="654"/>
    </row>
    <row r="139" spans="1:5" x14ac:dyDescent="0.2">
      <c r="A139" s="674"/>
      <c r="B139" s="689" t="s">
        <v>575</v>
      </c>
      <c r="C139" s="683" t="s">
        <v>525</v>
      </c>
      <c r="D139" s="677">
        <v>1.1599999999999999</v>
      </c>
      <c r="E139" s="654"/>
    </row>
    <row r="140" spans="1:5" x14ac:dyDescent="0.2">
      <c r="A140" s="674"/>
      <c r="B140" s="689" t="s">
        <v>576</v>
      </c>
      <c r="C140" s="683" t="s">
        <v>525</v>
      </c>
      <c r="D140" s="678">
        <v>1.1599999999999999</v>
      </c>
      <c r="E140" s="654"/>
    </row>
    <row r="141" spans="1:5" x14ac:dyDescent="0.2">
      <c r="A141" s="674"/>
      <c r="B141" s="689" t="s">
        <v>577</v>
      </c>
      <c r="C141" s="683" t="s">
        <v>525</v>
      </c>
      <c r="D141" s="677">
        <v>1.1599999999999999</v>
      </c>
      <c r="E141" s="654"/>
    </row>
    <row r="142" spans="1:5" x14ac:dyDescent="0.2">
      <c r="A142" s="674"/>
      <c r="B142" s="689" t="s">
        <v>578</v>
      </c>
      <c r="C142" s="683" t="s">
        <v>525</v>
      </c>
      <c r="D142" s="678">
        <v>1.1599999999999999</v>
      </c>
      <c r="E142" s="654"/>
    </row>
    <row r="143" spans="1:5" x14ac:dyDescent="0.2">
      <c r="A143" s="674"/>
      <c r="B143" s="689" t="s">
        <v>579</v>
      </c>
      <c r="C143" s="683" t="s">
        <v>525</v>
      </c>
      <c r="D143" s="677">
        <v>1.1599999999999999</v>
      </c>
      <c r="E143" s="654"/>
    </row>
    <row r="144" spans="1:5" x14ac:dyDescent="0.2">
      <c r="A144" s="674"/>
      <c r="B144" s="689" t="s">
        <v>580</v>
      </c>
      <c r="C144" s="683" t="s">
        <v>525</v>
      </c>
      <c r="D144" s="678">
        <v>1.1599999999999999</v>
      </c>
      <c r="E144" s="654"/>
    </row>
    <row r="145" spans="1:5" x14ac:dyDescent="0.2">
      <c r="A145" s="674"/>
      <c r="B145" s="689" t="s">
        <v>581</v>
      </c>
      <c r="C145" s="683" t="s">
        <v>525</v>
      </c>
      <c r="D145" s="677">
        <v>1.1599999999999999</v>
      </c>
      <c r="E145" s="654"/>
    </row>
    <row r="146" spans="1:5" x14ac:dyDescent="0.2">
      <c r="A146" s="674"/>
      <c r="B146" s="689" t="s">
        <v>582</v>
      </c>
      <c r="C146" s="683" t="s">
        <v>525</v>
      </c>
      <c r="D146" s="678">
        <v>1.1599999999999999</v>
      </c>
      <c r="E146" s="654"/>
    </row>
    <row r="147" spans="1:5" x14ac:dyDescent="0.2">
      <c r="A147" s="674"/>
      <c r="B147" s="689" t="s">
        <v>583</v>
      </c>
      <c r="C147" s="683" t="s">
        <v>525</v>
      </c>
      <c r="D147" s="677">
        <v>1.1599999999999999</v>
      </c>
      <c r="E147" s="654"/>
    </row>
    <row r="148" spans="1:5" x14ac:dyDescent="0.2">
      <c r="A148" s="674"/>
      <c r="B148" s="689" t="s">
        <v>584</v>
      </c>
      <c r="C148" s="683" t="s">
        <v>525</v>
      </c>
      <c r="D148" s="678">
        <v>1.1599999999999999</v>
      </c>
      <c r="E148" s="654"/>
    </row>
    <row r="149" spans="1:5" x14ac:dyDescent="0.2">
      <c r="A149" s="674"/>
      <c r="B149" s="689" t="s">
        <v>585</v>
      </c>
      <c r="C149" s="683" t="s">
        <v>525</v>
      </c>
      <c r="D149" s="677">
        <v>1.1599999999999999</v>
      </c>
      <c r="E149" s="654"/>
    </row>
    <row r="150" spans="1:5" x14ac:dyDescent="0.2">
      <c r="A150" s="674"/>
      <c r="B150" s="689" t="s">
        <v>586</v>
      </c>
      <c r="C150" s="683" t="s">
        <v>525</v>
      </c>
      <c r="D150" s="678">
        <v>1.1599999999999999</v>
      </c>
      <c r="E150" s="654"/>
    </row>
    <row r="151" spans="1:5" x14ac:dyDescent="0.2">
      <c r="A151" s="674"/>
      <c r="B151" s="689" t="s">
        <v>587</v>
      </c>
      <c r="C151" s="683" t="s">
        <v>525</v>
      </c>
      <c r="D151" s="677">
        <v>1.1599999999999999</v>
      </c>
      <c r="E151" s="654"/>
    </row>
    <row r="152" spans="1:5" x14ac:dyDescent="0.2">
      <c r="A152" s="674"/>
      <c r="B152" s="689" t="s">
        <v>588</v>
      </c>
      <c r="C152" s="683" t="s">
        <v>525</v>
      </c>
      <c r="D152" s="678">
        <v>1.1599999999999999</v>
      </c>
      <c r="E152" s="654"/>
    </row>
    <row r="153" spans="1:5" x14ac:dyDescent="0.2">
      <c r="A153" s="674"/>
      <c r="B153" s="689" t="s">
        <v>589</v>
      </c>
      <c r="C153" s="683" t="s">
        <v>525</v>
      </c>
      <c r="D153" s="677">
        <v>1.1599999999999999</v>
      </c>
      <c r="E153" s="654"/>
    </row>
    <row r="154" spans="1:5" x14ac:dyDescent="0.2">
      <c r="A154" s="674"/>
      <c r="B154" s="689" t="s">
        <v>590</v>
      </c>
      <c r="C154" s="683" t="s">
        <v>525</v>
      </c>
      <c r="D154" s="678">
        <v>1.1599999999999999</v>
      </c>
      <c r="E154" s="654"/>
    </row>
    <row r="155" spans="1:5" x14ac:dyDescent="0.2">
      <c r="A155" s="674"/>
      <c r="B155" s="689" t="s">
        <v>591</v>
      </c>
      <c r="C155" s="683" t="s">
        <v>525</v>
      </c>
      <c r="D155" s="677">
        <v>1.1599999999999999</v>
      </c>
      <c r="E155" s="654"/>
    </row>
    <row r="156" spans="1:5" x14ac:dyDescent="0.2">
      <c r="A156" s="674"/>
      <c r="B156" s="689" t="s">
        <v>592</v>
      </c>
      <c r="C156" s="683" t="s">
        <v>525</v>
      </c>
      <c r="D156" s="678">
        <v>1.1599999999999999</v>
      </c>
      <c r="E156" s="654"/>
    </row>
    <row r="157" spans="1:5" x14ac:dyDescent="0.2">
      <c r="A157" s="674"/>
      <c r="B157" s="689" t="s">
        <v>593</v>
      </c>
      <c r="C157" s="683" t="s">
        <v>525</v>
      </c>
      <c r="D157" s="677">
        <v>1.1599999999999999</v>
      </c>
      <c r="E157" s="654"/>
    </row>
    <row r="158" spans="1:5" x14ac:dyDescent="0.2">
      <c r="A158" s="674"/>
      <c r="B158" s="689" t="s">
        <v>594</v>
      </c>
      <c r="C158" s="683" t="s">
        <v>525</v>
      </c>
      <c r="D158" s="678">
        <v>1.1599999999999999</v>
      </c>
      <c r="E158" s="654"/>
    </row>
    <row r="159" spans="1:5" x14ac:dyDescent="0.2">
      <c r="A159" s="674"/>
      <c r="B159" s="689" t="s">
        <v>595</v>
      </c>
      <c r="C159" s="683" t="s">
        <v>525</v>
      </c>
      <c r="D159" s="677">
        <v>1.1599999999999999</v>
      </c>
      <c r="E159" s="654"/>
    </row>
    <row r="160" spans="1:5" x14ac:dyDescent="0.2">
      <c r="A160" s="674"/>
      <c r="B160" s="689" t="s">
        <v>596</v>
      </c>
      <c r="C160" s="683" t="s">
        <v>525</v>
      </c>
      <c r="D160" s="678">
        <v>1.1599999999999999</v>
      </c>
      <c r="E160" s="654"/>
    </row>
    <row r="161" spans="1:5" x14ac:dyDescent="0.2">
      <c r="A161" s="674"/>
      <c r="B161" s="689" t="s">
        <v>597</v>
      </c>
      <c r="C161" s="683" t="s">
        <v>525</v>
      </c>
      <c r="D161" s="677">
        <v>1.1599999999999999</v>
      </c>
      <c r="E161" s="654"/>
    </row>
    <row r="162" spans="1:5" x14ac:dyDescent="0.2">
      <c r="A162" s="674"/>
      <c r="B162" s="689" t="s">
        <v>598</v>
      </c>
      <c r="C162" s="683" t="s">
        <v>525</v>
      </c>
      <c r="D162" s="678">
        <v>1.1599999999999999</v>
      </c>
      <c r="E162" s="654"/>
    </row>
    <row r="163" spans="1:5" x14ac:dyDescent="0.2">
      <c r="A163" s="674"/>
      <c r="B163" s="689" t="s">
        <v>599</v>
      </c>
      <c r="C163" s="683" t="s">
        <v>525</v>
      </c>
      <c r="D163" s="677">
        <v>1.1599999999999999</v>
      </c>
      <c r="E163" s="654"/>
    </row>
    <row r="164" spans="1:5" x14ac:dyDescent="0.2">
      <c r="A164" s="674"/>
      <c r="B164" s="689" t="s">
        <v>600</v>
      </c>
      <c r="C164" s="683" t="s">
        <v>525</v>
      </c>
      <c r="D164" s="678">
        <v>1.1599999999999999</v>
      </c>
      <c r="E164" s="654"/>
    </row>
    <row r="165" spans="1:5" x14ac:dyDescent="0.2">
      <c r="A165" s="674"/>
      <c r="B165" s="689" t="s">
        <v>601</v>
      </c>
      <c r="C165" s="683" t="s">
        <v>525</v>
      </c>
      <c r="D165" s="677">
        <v>1.1599999999999999</v>
      </c>
      <c r="E165" s="654"/>
    </row>
    <row r="166" spans="1:5" x14ac:dyDescent="0.2">
      <c r="A166" s="674"/>
      <c r="B166" s="689" t="s">
        <v>602</v>
      </c>
      <c r="C166" s="683" t="s">
        <v>525</v>
      </c>
      <c r="D166" s="678">
        <v>1.1599999999999999</v>
      </c>
      <c r="E166" s="654"/>
    </row>
    <row r="167" spans="1:5" x14ac:dyDescent="0.2">
      <c r="A167" s="674"/>
      <c r="B167" s="689" t="s">
        <v>603</v>
      </c>
      <c r="C167" s="683" t="s">
        <v>525</v>
      </c>
      <c r="D167" s="677">
        <v>1.1599999999999999</v>
      </c>
      <c r="E167" s="654"/>
    </row>
    <row r="168" spans="1:5" x14ac:dyDescent="0.2">
      <c r="A168" s="674"/>
      <c r="B168" s="689" t="s">
        <v>604</v>
      </c>
      <c r="C168" s="683" t="s">
        <v>525</v>
      </c>
      <c r="D168" s="678">
        <v>1.1599999999999999</v>
      </c>
      <c r="E168" s="654"/>
    </row>
    <row r="169" spans="1:5" x14ac:dyDescent="0.2">
      <c r="A169" s="674"/>
      <c r="B169" s="689" t="s">
        <v>605</v>
      </c>
      <c r="C169" s="683" t="s">
        <v>525</v>
      </c>
      <c r="D169" s="677">
        <v>1.1599999999999999</v>
      </c>
      <c r="E169" s="654"/>
    </row>
    <row r="170" spans="1:5" x14ac:dyDescent="0.2">
      <c r="A170" s="674"/>
      <c r="B170" s="689" t="s">
        <v>606</v>
      </c>
      <c r="C170" s="683" t="s">
        <v>525</v>
      </c>
      <c r="D170" s="678">
        <v>1.1599999999999999</v>
      </c>
      <c r="E170" s="654"/>
    </row>
    <row r="171" spans="1:5" x14ac:dyDescent="0.2">
      <c r="A171" s="674"/>
      <c r="B171" s="689" t="s">
        <v>607</v>
      </c>
      <c r="C171" s="683" t="s">
        <v>525</v>
      </c>
      <c r="D171" s="677">
        <v>1.1599999999999999</v>
      </c>
      <c r="E171" s="654"/>
    </row>
    <row r="172" spans="1:5" x14ac:dyDescent="0.2">
      <c r="A172" s="674"/>
      <c r="B172" s="689" t="s">
        <v>608</v>
      </c>
      <c r="C172" s="683" t="s">
        <v>525</v>
      </c>
      <c r="D172" s="678">
        <v>1.1599999999999999</v>
      </c>
      <c r="E172" s="654"/>
    </row>
    <row r="173" spans="1:5" x14ac:dyDescent="0.2">
      <c r="A173" s="674"/>
      <c r="B173" s="689" t="s">
        <v>609</v>
      </c>
      <c r="C173" s="683" t="s">
        <v>525</v>
      </c>
      <c r="D173" s="677">
        <v>1.1599999999999999</v>
      </c>
      <c r="E173" s="654"/>
    </row>
    <row r="174" spans="1:5" x14ac:dyDescent="0.2">
      <c r="A174" s="674"/>
      <c r="B174" s="689" t="s">
        <v>610</v>
      </c>
      <c r="C174" s="683" t="s">
        <v>525</v>
      </c>
      <c r="D174" s="678">
        <v>1.1599999999999999</v>
      </c>
      <c r="E174" s="654"/>
    </row>
    <row r="175" spans="1:5" x14ac:dyDescent="0.2">
      <c r="A175" s="674"/>
      <c r="B175" s="689" t="s">
        <v>611</v>
      </c>
      <c r="C175" s="683" t="s">
        <v>525</v>
      </c>
      <c r="D175" s="677">
        <v>1.1599999999999999</v>
      </c>
      <c r="E175" s="654"/>
    </row>
    <row r="176" spans="1:5" x14ac:dyDescent="0.2">
      <c r="A176" s="674"/>
      <c r="B176" s="689" t="s">
        <v>612</v>
      </c>
      <c r="C176" s="683" t="s">
        <v>525</v>
      </c>
      <c r="D176" s="678">
        <v>1.1599999999999999</v>
      </c>
      <c r="E176" s="654"/>
    </row>
    <row r="177" spans="1:5" x14ac:dyDescent="0.2">
      <c r="A177" s="674"/>
      <c r="B177" s="689" t="s">
        <v>613</v>
      </c>
      <c r="C177" s="683" t="s">
        <v>525</v>
      </c>
      <c r="D177" s="677">
        <v>1.1599999999999999</v>
      </c>
      <c r="E177" s="654"/>
    </row>
    <row r="178" spans="1:5" x14ac:dyDescent="0.2">
      <c r="A178" s="674"/>
      <c r="B178" s="689" t="s">
        <v>614</v>
      </c>
      <c r="C178" s="683" t="s">
        <v>525</v>
      </c>
      <c r="D178" s="678">
        <v>1.1599999999999999</v>
      </c>
      <c r="E178" s="654"/>
    </row>
    <row r="179" spans="1:5" x14ac:dyDescent="0.2">
      <c r="A179" s="674"/>
      <c r="B179" s="689" t="s">
        <v>615</v>
      </c>
      <c r="C179" s="683" t="s">
        <v>525</v>
      </c>
      <c r="D179" s="677">
        <v>1.1599999999999999</v>
      </c>
      <c r="E179" s="654"/>
    </row>
    <row r="180" spans="1:5" x14ac:dyDescent="0.2">
      <c r="A180" s="674"/>
      <c r="B180" s="689" t="s">
        <v>616</v>
      </c>
      <c r="C180" s="683" t="s">
        <v>525</v>
      </c>
      <c r="D180" s="678">
        <v>1.1599999999999999</v>
      </c>
      <c r="E180" s="654"/>
    </row>
    <row r="181" spans="1:5" x14ac:dyDescent="0.2">
      <c r="A181" s="674"/>
      <c r="B181" s="689" t="s">
        <v>617</v>
      </c>
      <c r="C181" s="683" t="s">
        <v>525</v>
      </c>
      <c r="D181" s="677">
        <v>1.1599999999999999</v>
      </c>
      <c r="E181" s="654"/>
    </row>
    <row r="182" spans="1:5" x14ac:dyDescent="0.2">
      <c r="A182" s="674"/>
      <c r="B182" s="689" t="s">
        <v>618</v>
      </c>
      <c r="C182" s="683" t="s">
        <v>525</v>
      </c>
      <c r="D182" s="678">
        <v>1.1599999999999999</v>
      </c>
      <c r="E182" s="654"/>
    </row>
    <row r="183" spans="1:5" x14ac:dyDescent="0.2">
      <c r="A183" s="674"/>
      <c r="B183" s="689" t="s">
        <v>619</v>
      </c>
      <c r="C183" s="683" t="s">
        <v>525</v>
      </c>
      <c r="D183" s="677">
        <v>1.1599999999999999</v>
      </c>
      <c r="E183" s="654"/>
    </row>
    <row r="184" spans="1:5" x14ac:dyDescent="0.2">
      <c r="A184" s="674"/>
      <c r="B184" s="689" t="s">
        <v>620</v>
      </c>
      <c r="C184" s="683" t="s">
        <v>525</v>
      </c>
      <c r="D184" s="678">
        <v>1.1599999999999999</v>
      </c>
      <c r="E184" s="654"/>
    </row>
    <row r="185" spans="1:5" x14ac:dyDescent="0.2">
      <c r="A185" s="674"/>
      <c r="B185" s="689" t="s">
        <v>621</v>
      </c>
      <c r="C185" s="683" t="s">
        <v>525</v>
      </c>
      <c r="D185" s="677">
        <v>1.1599999999999999</v>
      </c>
      <c r="E185" s="654"/>
    </row>
    <row r="186" spans="1:5" x14ac:dyDescent="0.2">
      <c r="A186" s="674"/>
      <c r="B186" s="689" t="s">
        <v>622</v>
      </c>
      <c r="C186" s="683" t="s">
        <v>525</v>
      </c>
      <c r="D186" s="678">
        <v>1.1599999999999999</v>
      </c>
      <c r="E186" s="654"/>
    </row>
    <row r="187" spans="1:5" x14ac:dyDescent="0.2">
      <c r="A187" s="674"/>
      <c r="B187" s="689" t="s">
        <v>623</v>
      </c>
      <c r="C187" s="683" t="s">
        <v>525</v>
      </c>
      <c r="D187" s="677">
        <v>1.1599999999999999</v>
      </c>
      <c r="E187" s="654"/>
    </row>
    <row r="188" spans="1:5" x14ac:dyDescent="0.2">
      <c r="A188" s="674"/>
      <c r="B188" s="689" t="s">
        <v>624</v>
      </c>
      <c r="C188" s="683" t="s">
        <v>525</v>
      </c>
      <c r="D188" s="678">
        <v>1.1599999999999999</v>
      </c>
      <c r="E188" s="654"/>
    </row>
    <row r="189" spans="1:5" x14ac:dyDescent="0.2">
      <c r="A189" s="674"/>
      <c r="B189" s="689" t="s">
        <v>625</v>
      </c>
      <c r="C189" s="683" t="s">
        <v>525</v>
      </c>
      <c r="D189" s="677">
        <v>1.1599999999999999</v>
      </c>
      <c r="E189" s="654"/>
    </row>
    <row r="190" spans="1:5" x14ac:dyDescent="0.2">
      <c r="A190" s="674"/>
      <c r="B190" s="689" t="s">
        <v>626</v>
      </c>
      <c r="C190" s="683" t="s">
        <v>525</v>
      </c>
      <c r="D190" s="678">
        <v>1.1599999999999999</v>
      </c>
      <c r="E190" s="654"/>
    </row>
    <row r="191" spans="1:5" x14ac:dyDescent="0.2">
      <c r="A191" s="674"/>
      <c r="B191" s="689" t="s">
        <v>627</v>
      </c>
      <c r="C191" s="683" t="s">
        <v>525</v>
      </c>
      <c r="D191" s="677">
        <v>1.1599999999999999</v>
      </c>
      <c r="E191" s="654"/>
    </row>
    <row r="192" spans="1:5" x14ac:dyDescent="0.2">
      <c r="A192" s="674"/>
      <c r="B192" s="689" t="s">
        <v>628</v>
      </c>
      <c r="C192" s="683" t="s">
        <v>525</v>
      </c>
      <c r="D192" s="678">
        <v>1.1599999999999999</v>
      </c>
      <c r="E192" s="654"/>
    </row>
    <row r="193" spans="1:5" x14ac:dyDescent="0.2">
      <c r="A193" s="674"/>
      <c r="B193" s="689" t="s">
        <v>629</v>
      </c>
      <c r="C193" s="683" t="s">
        <v>525</v>
      </c>
      <c r="D193" s="677">
        <v>1.1599999999999999</v>
      </c>
      <c r="E193" s="654"/>
    </row>
    <row r="194" spans="1:5" x14ac:dyDescent="0.2">
      <c r="A194" s="674"/>
      <c r="B194" s="689" t="s">
        <v>630</v>
      </c>
      <c r="C194" s="683" t="s">
        <v>525</v>
      </c>
      <c r="D194" s="678">
        <v>1.1599999999999999</v>
      </c>
      <c r="E194" s="654"/>
    </row>
    <row r="195" spans="1:5" x14ac:dyDescent="0.2">
      <c r="A195" s="674"/>
      <c r="B195" s="689" t="s">
        <v>631</v>
      </c>
      <c r="C195" s="683" t="s">
        <v>525</v>
      </c>
      <c r="D195" s="677">
        <v>1.1599999999999999</v>
      </c>
      <c r="E195" s="654"/>
    </row>
    <row r="196" spans="1:5" x14ac:dyDescent="0.2">
      <c r="A196" s="674"/>
      <c r="B196" s="689" t="s">
        <v>632</v>
      </c>
      <c r="C196" s="683" t="s">
        <v>525</v>
      </c>
      <c r="D196" s="678">
        <v>1.1599999999999999</v>
      </c>
      <c r="E196" s="654"/>
    </row>
    <row r="197" spans="1:5" x14ac:dyDescent="0.2">
      <c r="A197" s="674"/>
      <c r="B197" s="689" t="s">
        <v>633</v>
      </c>
      <c r="C197" s="683" t="s">
        <v>525</v>
      </c>
      <c r="D197" s="677">
        <v>1.1599999999999999</v>
      </c>
      <c r="E197" s="654"/>
    </row>
    <row r="198" spans="1:5" x14ac:dyDescent="0.2">
      <c r="A198" s="674"/>
      <c r="B198" s="689" t="s">
        <v>634</v>
      </c>
      <c r="C198" s="683" t="s">
        <v>525</v>
      </c>
      <c r="D198" s="678">
        <v>1.1599999999999999</v>
      </c>
      <c r="E198" s="654"/>
    </row>
    <row r="199" spans="1:5" x14ac:dyDescent="0.2">
      <c r="A199" s="674"/>
      <c r="B199" s="689" t="s">
        <v>635</v>
      </c>
      <c r="C199" s="683" t="s">
        <v>525</v>
      </c>
      <c r="D199" s="677">
        <v>1.1599999999999999</v>
      </c>
      <c r="E199" s="654"/>
    </row>
    <row r="200" spans="1:5" x14ac:dyDescent="0.2">
      <c r="A200" s="674"/>
      <c r="B200" s="689" t="s">
        <v>636</v>
      </c>
      <c r="C200" s="683" t="s">
        <v>525</v>
      </c>
      <c r="D200" s="678">
        <v>1.1599999999999999</v>
      </c>
      <c r="E200" s="654"/>
    </row>
    <row r="201" spans="1:5" x14ac:dyDescent="0.2">
      <c r="A201" s="674"/>
      <c r="B201" s="689" t="s">
        <v>637</v>
      </c>
      <c r="C201" s="683" t="s">
        <v>525</v>
      </c>
      <c r="D201" s="677">
        <v>1.1599999999999999</v>
      </c>
      <c r="E201" s="654"/>
    </row>
    <row r="202" spans="1:5" x14ac:dyDescent="0.2">
      <c r="A202" s="674"/>
      <c r="B202" s="689" t="s">
        <v>638</v>
      </c>
      <c r="C202" s="683" t="s">
        <v>525</v>
      </c>
      <c r="D202" s="678">
        <v>1.1599999999999999</v>
      </c>
      <c r="E202" s="654"/>
    </row>
    <row r="203" spans="1:5" x14ac:dyDescent="0.2">
      <c r="A203" s="674"/>
      <c r="B203" s="689" t="s">
        <v>639</v>
      </c>
      <c r="C203" s="683" t="s">
        <v>525</v>
      </c>
      <c r="D203" s="677">
        <v>1.1599999999999999</v>
      </c>
      <c r="E203" s="654"/>
    </row>
    <row r="204" spans="1:5" x14ac:dyDescent="0.2">
      <c r="A204" s="674"/>
      <c r="B204" s="689" t="s">
        <v>640</v>
      </c>
      <c r="C204" s="683" t="s">
        <v>525</v>
      </c>
      <c r="D204" s="678">
        <v>1.1599999999999999</v>
      </c>
      <c r="E204" s="654"/>
    </row>
    <row r="205" spans="1:5" x14ac:dyDescent="0.2">
      <c r="A205" s="674"/>
      <c r="B205" s="689" t="s">
        <v>641</v>
      </c>
      <c r="C205" s="683" t="s">
        <v>525</v>
      </c>
      <c r="D205" s="677">
        <v>1.1599999999999999</v>
      </c>
      <c r="E205" s="654"/>
    </row>
    <row r="206" spans="1:5" x14ac:dyDescent="0.2">
      <c r="A206" s="674"/>
      <c r="B206" s="689" t="s">
        <v>642</v>
      </c>
      <c r="C206" s="683" t="s">
        <v>525</v>
      </c>
      <c r="D206" s="678">
        <v>1.1599999999999999</v>
      </c>
      <c r="E206" s="654"/>
    </row>
    <row r="207" spans="1:5" x14ac:dyDescent="0.2">
      <c r="A207" s="674"/>
      <c r="B207" s="689" t="s">
        <v>643</v>
      </c>
      <c r="C207" s="683" t="s">
        <v>525</v>
      </c>
      <c r="D207" s="677">
        <v>1.1599999999999999</v>
      </c>
      <c r="E207" s="654"/>
    </row>
    <row r="208" spans="1:5" x14ac:dyDescent="0.2">
      <c r="A208" s="674"/>
      <c r="B208" s="689" t="s">
        <v>644</v>
      </c>
      <c r="C208" s="683" t="s">
        <v>525</v>
      </c>
      <c r="D208" s="678">
        <v>1.1599999999999999</v>
      </c>
      <c r="E208" s="654"/>
    </row>
    <row r="209" spans="1:5" x14ac:dyDescent="0.2">
      <c r="A209" s="674"/>
      <c r="B209" s="689" t="s">
        <v>645</v>
      </c>
      <c r="C209" s="683" t="s">
        <v>525</v>
      </c>
      <c r="D209" s="677">
        <v>1.1599999999999999</v>
      </c>
      <c r="E209" s="654"/>
    </row>
    <row r="210" spans="1:5" x14ac:dyDescent="0.2">
      <c r="A210" s="674"/>
      <c r="B210" s="689" t="s">
        <v>646</v>
      </c>
      <c r="C210" s="683" t="s">
        <v>525</v>
      </c>
      <c r="D210" s="678">
        <v>1.1599999999999999</v>
      </c>
      <c r="E210" s="654"/>
    </row>
    <row r="211" spans="1:5" x14ac:dyDescent="0.2">
      <c r="A211" s="674"/>
      <c r="B211" s="689" t="s">
        <v>647</v>
      </c>
      <c r="C211" s="683" t="s">
        <v>525</v>
      </c>
      <c r="D211" s="677">
        <v>1.1599999999999999</v>
      </c>
      <c r="E211" s="654"/>
    </row>
    <row r="212" spans="1:5" x14ac:dyDescent="0.2">
      <c r="A212" s="674"/>
      <c r="B212" s="689" t="s">
        <v>648</v>
      </c>
      <c r="C212" s="683" t="s">
        <v>525</v>
      </c>
      <c r="D212" s="678">
        <v>1.1599999999999999</v>
      </c>
      <c r="E212" s="654"/>
    </row>
    <row r="213" spans="1:5" x14ac:dyDescent="0.2">
      <c r="A213" s="674"/>
      <c r="B213" s="689" t="s">
        <v>649</v>
      </c>
      <c r="C213" s="683" t="s">
        <v>525</v>
      </c>
      <c r="D213" s="677">
        <v>1.1599999999999999</v>
      </c>
      <c r="E213" s="654"/>
    </row>
    <row r="214" spans="1:5" x14ac:dyDescent="0.2">
      <c r="A214" s="674"/>
      <c r="B214" s="689" t="s">
        <v>650</v>
      </c>
      <c r="C214" s="683" t="s">
        <v>525</v>
      </c>
      <c r="D214" s="678">
        <v>1.1599999999999999</v>
      </c>
      <c r="E214" s="654"/>
    </row>
    <row r="215" spans="1:5" x14ac:dyDescent="0.2">
      <c r="A215" s="674"/>
      <c r="B215" s="689" t="s">
        <v>651</v>
      </c>
      <c r="C215" s="683" t="s">
        <v>525</v>
      </c>
      <c r="D215" s="677">
        <v>1.1599999999999999</v>
      </c>
      <c r="E215" s="654"/>
    </row>
    <row r="216" spans="1:5" x14ac:dyDescent="0.2">
      <c r="A216" s="674"/>
      <c r="B216" s="689" t="s">
        <v>652</v>
      </c>
      <c r="C216" s="683" t="s">
        <v>525</v>
      </c>
      <c r="D216" s="678">
        <v>1.1599999999999999</v>
      </c>
      <c r="E216" s="654"/>
    </row>
    <row r="217" spans="1:5" x14ac:dyDescent="0.2">
      <c r="A217" s="674"/>
      <c r="B217" s="689" t="s">
        <v>653</v>
      </c>
      <c r="C217" s="683" t="s">
        <v>525</v>
      </c>
      <c r="D217" s="677">
        <v>1.1599999999999999</v>
      </c>
      <c r="E217" s="654"/>
    </row>
    <row r="218" spans="1:5" x14ac:dyDescent="0.2">
      <c r="A218" s="674"/>
      <c r="B218" s="689" t="s">
        <v>654</v>
      </c>
      <c r="C218" s="683" t="s">
        <v>525</v>
      </c>
      <c r="D218" s="678">
        <v>1.1599999999999999</v>
      </c>
      <c r="E218" s="654"/>
    </row>
    <row r="219" spans="1:5" x14ac:dyDescent="0.2">
      <c r="A219" s="674"/>
      <c r="B219" s="689" t="s">
        <v>655</v>
      </c>
      <c r="C219" s="683" t="s">
        <v>525</v>
      </c>
      <c r="D219" s="677">
        <v>1.1599999999999999</v>
      </c>
      <c r="E219" s="654"/>
    </row>
    <row r="220" spans="1:5" x14ac:dyDescent="0.2">
      <c r="A220" s="674"/>
      <c r="B220" s="689" t="s">
        <v>656</v>
      </c>
      <c r="C220" s="683" t="s">
        <v>525</v>
      </c>
      <c r="D220" s="678">
        <v>1.1599999999999999</v>
      </c>
      <c r="E220" s="654"/>
    </row>
    <row r="221" spans="1:5" x14ac:dyDescent="0.2">
      <c r="A221" s="674"/>
      <c r="B221" s="689" t="s">
        <v>657</v>
      </c>
      <c r="C221" s="683" t="s">
        <v>525</v>
      </c>
      <c r="D221" s="677">
        <v>1.1599999999999999</v>
      </c>
      <c r="E221" s="654"/>
    </row>
    <row r="222" spans="1:5" x14ac:dyDescent="0.2">
      <c r="A222" s="674"/>
      <c r="B222" s="689" t="s">
        <v>658</v>
      </c>
      <c r="C222" s="683" t="s">
        <v>525</v>
      </c>
      <c r="D222" s="678">
        <v>1.1599999999999999</v>
      </c>
      <c r="E222" s="654"/>
    </row>
    <row r="223" spans="1:5" x14ac:dyDescent="0.2">
      <c r="A223" s="674"/>
      <c r="B223" s="689" t="s">
        <v>659</v>
      </c>
      <c r="C223" s="683" t="s">
        <v>525</v>
      </c>
      <c r="D223" s="677">
        <v>1.1599999999999999</v>
      </c>
      <c r="E223" s="654"/>
    </row>
    <row r="224" spans="1:5" x14ac:dyDescent="0.2">
      <c r="A224" s="674"/>
      <c r="B224" s="689" t="s">
        <v>660</v>
      </c>
      <c r="C224" s="683" t="s">
        <v>525</v>
      </c>
      <c r="D224" s="678">
        <v>1.1599999999999999</v>
      </c>
      <c r="E224" s="654"/>
    </row>
    <row r="225" spans="1:5" x14ac:dyDescent="0.2">
      <c r="A225" s="674"/>
      <c r="B225" s="689" t="s">
        <v>661</v>
      </c>
      <c r="C225" s="683" t="s">
        <v>525</v>
      </c>
      <c r="D225" s="677">
        <v>1.1599999999999999</v>
      </c>
      <c r="E225" s="654"/>
    </row>
    <row r="226" spans="1:5" x14ac:dyDescent="0.2">
      <c r="A226" s="674"/>
      <c r="B226" s="689" t="s">
        <v>662</v>
      </c>
      <c r="C226" s="683" t="s">
        <v>525</v>
      </c>
      <c r="D226" s="678">
        <v>1.1599999999999999</v>
      </c>
      <c r="E226" s="654"/>
    </row>
    <row r="227" spans="1:5" x14ac:dyDescent="0.2">
      <c r="A227" s="674"/>
      <c r="B227" s="689" t="s">
        <v>663</v>
      </c>
      <c r="C227" s="683" t="s">
        <v>525</v>
      </c>
      <c r="D227" s="677">
        <v>1.1599999999999999</v>
      </c>
      <c r="E227" s="654"/>
    </row>
    <row r="228" spans="1:5" x14ac:dyDescent="0.2">
      <c r="A228" s="674"/>
      <c r="B228" s="689" t="s">
        <v>664</v>
      </c>
      <c r="C228" s="683" t="s">
        <v>525</v>
      </c>
      <c r="D228" s="678">
        <v>1.1599999999999999</v>
      </c>
      <c r="E228" s="654"/>
    </row>
    <row r="229" spans="1:5" x14ac:dyDescent="0.2">
      <c r="A229" s="674"/>
      <c r="B229" s="689" t="s">
        <v>665</v>
      </c>
      <c r="C229" s="683" t="s">
        <v>525</v>
      </c>
      <c r="D229" s="677">
        <v>1.1599999999999999</v>
      </c>
      <c r="E229" s="654"/>
    </row>
    <row r="230" spans="1:5" x14ac:dyDescent="0.2">
      <c r="A230" s="674"/>
      <c r="B230" s="689" t="s">
        <v>666</v>
      </c>
      <c r="C230" s="683" t="s">
        <v>525</v>
      </c>
      <c r="D230" s="678">
        <v>1.1599999999999999</v>
      </c>
      <c r="E230" s="654"/>
    </row>
    <row r="231" spans="1:5" x14ac:dyDescent="0.2">
      <c r="A231" s="674"/>
      <c r="B231" s="689" t="s">
        <v>667</v>
      </c>
      <c r="C231" s="683" t="s">
        <v>525</v>
      </c>
      <c r="D231" s="677">
        <v>1.1599999999999999</v>
      </c>
      <c r="E231" s="654"/>
    </row>
    <row r="232" spans="1:5" x14ac:dyDescent="0.2">
      <c r="A232" s="674"/>
      <c r="B232" s="689" t="s">
        <v>668</v>
      </c>
      <c r="C232" s="683" t="s">
        <v>525</v>
      </c>
      <c r="D232" s="678">
        <v>1.1599999999999999</v>
      </c>
      <c r="E232" s="654"/>
    </row>
    <row r="233" spans="1:5" x14ac:dyDescent="0.2">
      <c r="A233" s="674"/>
      <c r="B233" s="689" t="s">
        <v>669</v>
      </c>
      <c r="C233" s="683" t="s">
        <v>525</v>
      </c>
      <c r="D233" s="677">
        <v>1.1599999999999999</v>
      </c>
      <c r="E233" s="654"/>
    </row>
    <row r="234" spans="1:5" x14ac:dyDescent="0.2">
      <c r="A234" s="674"/>
      <c r="B234" s="689" t="s">
        <v>670</v>
      </c>
      <c r="C234" s="683" t="s">
        <v>525</v>
      </c>
      <c r="D234" s="678">
        <v>1.1599999999999999</v>
      </c>
      <c r="E234" s="654"/>
    </row>
    <row r="235" spans="1:5" x14ac:dyDescent="0.2">
      <c r="A235" s="674"/>
      <c r="B235" s="689" t="s">
        <v>671</v>
      </c>
      <c r="C235" s="683" t="s">
        <v>525</v>
      </c>
      <c r="D235" s="677">
        <v>1.1599999999999999</v>
      </c>
      <c r="E235" s="654"/>
    </row>
    <row r="236" spans="1:5" x14ac:dyDescent="0.2">
      <c r="A236" s="674"/>
      <c r="B236" s="689" t="s">
        <v>672</v>
      </c>
      <c r="C236" s="683" t="s">
        <v>525</v>
      </c>
      <c r="D236" s="678">
        <v>1.1599999999999999</v>
      </c>
      <c r="E236" s="654"/>
    </row>
    <row r="237" spans="1:5" x14ac:dyDescent="0.2">
      <c r="A237" s="674"/>
      <c r="B237" s="689" t="s">
        <v>673</v>
      </c>
      <c r="C237" s="683" t="s">
        <v>525</v>
      </c>
      <c r="D237" s="677">
        <v>1.1599999999999999</v>
      </c>
      <c r="E237" s="654"/>
    </row>
    <row r="238" spans="1:5" x14ac:dyDescent="0.2">
      <c r="A238" s="674"/>
      <c r="B238" s="689" t="s">
        <v>674</v>
      </c>
      <c r="C238" s="683" t="s">
        <v>525</v>
      </c>
      <c r="D238" s="678">
        <v>1.1599999999999999</v>
      </c>
      <c r="E238" s="654"/>
    </row>
    <row r="239" spans="1:5" x14ac:dyDescent="0.2">
      <c r="A239" s="674"/>
      <c r="B239" s="689" t="s">
        <v>675</v>
      </c>
      <c r="C239" s="683" t="s">
        <v>525</v>
      </c>
      <c r="D239" s="677">
        <v>1.1599999999999999</v>
      </c>
      <c r="E239" s="654"/>
    </row>
    <row r="240" spans="1:5" x14ac:dyDescent="0.2">
      <c r="A240" s="674"/>
      <c r="B240" s="689" t="s">
        <v>676</v>
      </c>
      <c r="C240" s="683" t="s">
        <v>525</v>
      </c>
      <c r="D240" s="678">
        <v>1.1599999999999999</v>
      </c>
      <c r="E240" s="654"/>
    </row>
    <row r="241" spans="1:5" x14ac:dyDescent="0.2">
      <c r="A241" s="674"/>
      <c r="B241" s="689" t="s">
        <v>677</v>
      </c>
      <c r="C241" s="683" t="s">
        <v>525</v>
      </c>
      <c r="D241" s="677">
        <v>1.1599999999999999</v>
      </c>
      <c r="E241" s="654"/>
    </row>
    <row r="242" spans="1:5" x14ac:dyDescent="0.2">
      <c r="A242" s="674"/>
      <c r="B242" s="689" t="s">
        <v>678</v>
      </c>
      <c r="C242" s="683" t="s">
        <v>525</v>
      </c>
      <c r="D242" s="678">
        <v>1.1599999999999999</v>
      </c>
      <c r="E242" s="654"/>
    </row>
    <row r="243" spans="1:5" x14ac:dyDescent="0.2">
      <c r="A243" s="674"/>
      <c r="B243" s="689" t="s">
        <v>679</v>
      </c>
      <c r="C243" s="683" t="s">
        <v>525</v>
      </c>
      <c r="D243" s="677">
        <v>1.1599999999999999</v>
      </c>
      <c r="E243" s="654"/>
    </row>
    <row r="244" spans="1:5" x14ac:dyDescent="0.2">
      <c r="A244" s="674"/>
      <c r="B244" s="689" t="s">
        <v>680</v>
      </c>
      <c r="C244" s="683" t="s">
        <v>525</v>
      </c>
      <c r="D244" s="678">
        <v>1.1599999999999999</v>
      </c>
      <c r="E244" s="654"/>
    </row>
    <row r="245" spans="1:5" x14ac:dyDescent="0.2">
      <c r="A245" s="674"/>
      <c r="B245" s="689" t="s">
        <v>681</v>
      </c>
      <c r="C245" s="683" t="s">
        <v>525</v>
      </c>
      <c r="D245" s="677">
        <v>1.1599999999999999</v>
      </c>
      <c r="E245" s="654"/>
    </row>
    <row r="246" spans="1:5" x14ac:dyDescent="0.2">
      <c r="A246" s="674"/>
      <c r="B246" s="689" t="s">
        <v>682</v>
      </c>
      <c r="C246" s="683" t="s">
        <v>525</v>
      </c>
      <c r="D246" s="678">
        <v>1.1599999999999999</v>
      </c>
      <c r="E246" s="654"/>
    </row>
    <row r="247" spans="1:5" x14ac:dyDescent="0.2">
      <c r="A247" s="674"/>
      <c r="B247" s="689" t="s">
        <v>683</v>
      </c>
      <c r="C247" s="683" t="s">
        <v>525</v>
      </c>
      <c r="D247" s="677">
        <v>1.1599999999999999</v>
      </c>
      <c r="E247" s="654"/>
    </row>
    <row r="248" spans="1:5" x14ac:dyDescent="0.2">
      <c r="A248" s="674"/>
      <c r="B248" s="689" t="s">
        <v>684</v>
      </c>
      <c r="C248" s="683" t="s">
        <v>525</v>
      </c>
      <c r="D248" s="678">
        <v>1.1599999999999999</v>
      </c>
      <c r="E248" s="654"/>
    </row>
    <row r="249" spans="1:5" x14ac:dyDescent="0.2">
      <c r="A249" s="674"/>
      <c r="B249" s="689" t="s">
        <v>685</v>
      </c>
      <c r="C249" s="683" t="s">
        <v>525</v>
      </c>
      <c r="D249" s="677">
        <v>1.1599999999999999</v>
      </c>
      <c r="E249" s="654"/>
    </row>
    <row r="250" spans="1:5" x14ac:dyDescent="0.2">
      <c r="A250" s="674"/>
      <c r="B250" s="689" t="s">
        <v>686</v>
      </c>
      <c r="C250" s="683" t="s">
        <v>525</v>
      </c>
      <c r="D250" s="678">
        <v>1.1599999999999999</v>
      </c>
      <c r="E250" s="654"/>
    </row>
    <row r="251" spans="1:5" x14ac:dyDescent="0.2">
      <c r="A251" s="674"/>
      <c r="B251" s="689" t="s">
        <v>687</v>
      </c>
      <c r="C251" s="683" t="s">
        <v>525</v>
      </c>
      <c r="D251" s="677">
        <v>1.1599999999999999</v>
      </c>
      <c r="E251" s="654"/>
    </row>
    <row r="252" spans="1:5" x14ac:dyDescent="0.2">
      <c r="A252" s="674"/>
      <c r="B252" s="689" t="s">
        <v>688</v>
      </c>
      <c r="C252" s="683" t="s">
        <v>525</v>
      </c>
      <c r="D252" s="678">
        <v>1.1599999999999999</v>
      </c>
      <c r="E252" s="654"/>
    </row>
    <row r="253" spans="1:5" x14ac:dyDescent="0.2">
      <c r="A253" s="674"/>
      <c r="B253" s="689" t="s">
        <v>689</v>
      </c>
      <c r="C253" s="683" t="s">
        <v>525</v>
      </c>
      <c r="D253" s="677">
        <v>1.1599999999999999</v>
      </c>
      <c r="E253" s="654"/>
    </row>
    <row r="254" spans="1:5" x14ac:dyDescent="0.2">
      <c r="A254" s="674"/>
      <c r="B254" s="689" t="s">
        <v>690</v>
      </c>
      <c r="C254" s="683" t="s">
        <v>525</v>
      </c>
      <c r="D254" s="678">
        <v>1.1599999999999999</v>
      </c>
      <c r="E254" s="654"/>
    </row>
    <row r="255" spans="1:5" x14ac:dyDescent="0.2">
      <c r="A255" s="674"/>
      <c r="B255" s="689" t="s">
        <v>691</v>
      </c>
      <c r="C255" s="683" t="s">
        <v>525</v>
      </c>
      <c r="D255" s="677">
        <v>1.1599999999999999</v>
      </c>
      <c r="E255" s="654"/>
    </row>
    <row r="256" spans="1:5" x14ac:dyDescent="0.2">
      <c r="A256" s="674"/>
      <c r="B256" s="689" t="s">
        <v>692</v>
      </c>
      <c r="C256" s="683" t="s">
        <v>525</v>
      </c>
      <c r="D256" s="678">
        <v>1.1599999999999999</v>
      </c>
      <c r="E256" s="654"/>
    </row>
    <row r="257" spans="1:5" x14ac:dyDescent="0.2">
      <c r="A257" s="674"/>
      <c r="B257" s="689" t="s">
        <v>693</v>
      </c>
      <c r="C257" s="683" t="s">
        <v>525</v>
      </c>
      <c r="D257" s="677">
        <v>1.1599999999999999</v>
      </c>
      <c r="E257" s="654"/>
    </row>
    <row r="258" spans="1:5" x14ac:dyDescent="0.2">
      <c r="A258" s="674"/>
      <c r="B258" s="689" t="s">
        <v>694</v>
      </c>
      <c r="C258" s="683" t="s">
        <v>525</v>
      </c>
      <c r="D258" s="678">
        <v>1.1599999999999999</v>
      </c>
      <c r="E258" s="654"/>
    </row>
    <row r="259" spans="1:5" x14ac:dyDescent="0.2">
      <c r="A259" s="674"/>
      <c r="B259" s="689" t="s">
        <v>695</v>
      </c>
      <c r="C259" s="683" t="s">
        <v>525</v>
      </c>
      <c r="D259" s="677">
        <v>1.1599999999999999</v>
      </c>
      <c r="E259" s="654"/>
    </row>
    <row r="260" spans="1:5" x14ac:dyDescent="0.2">
      <c r="A260" s="674"/>
      <c r="B260" s="689" t="s">
        <v>696</v>
      </c>
      <c r="C260" s="683" t="s">
        <v>525</v>
      </c>
      <c r="D260" s="678">
        <v>1.1599999999999999</v>
      </c>
      <c r="E260" s="654"/>
    </row>
    <row r="261" spans="1:5" x14ac:dyDescent="0.2">
      <c r="A261" s="674"/>
      <c r="B261" s="689" t="s">
        <v>697</v>
      </c>
      <c r="C261" s="683" t="s">
        <v>525</v>
      </c>
      <c r="D261" s="677">
        <v>1.1599999999999999</v>
      </c>
      <c r="E261" s="654"/>
    </row>
    <row r="262" spans="1:5" x14ac:dyDescent="0.2">
      <c r="A262" s="674"/>
      <c r="B262" s="689" t="s">
        <v>698</v>
      </c>
      <c r="C262" s="683" t="s">
        <v>525</v>
      </c>
      <c r="D262" s="678">
        <v>1.1599999999999999</v>
      </c>
      <c r="E262" s="654"/>
    </row>
    <row r="263" spans="1:5" x14ac:dyDescent="0.2">
      <c r="A263" s="674"/>
      <c r="B263" s="689" t="s">
        <v>699</v>
      </c>
      <c r="C263" s="683" t="s">
        <v>525</v>
      </c>
      <c r="D263" s="677">
        <v>1.1599999999999999</v>
      </c>
      <c r="E263" s="654"/>
    </row>
    <row r="264" spans="1:5" x14ac:dyDescent="0.2">
      <c r="A264" s="674"/>
      <c r="B264" s="689" t="s">
        <v>700</v>
      </c>
      <c r="C264" s="683" t="s">
        <v>525</v>
      </c>
      <c r="D264" s="678">
        <v>1.1599999999999999</v>
      </c>
      <c r="E264" s="654"/>
    </row>
    <row r="265" spans="1:5" x14ac:dyDescent="0.2">
      <c r="A265" s="674"/>
      <c r="B265" s="689" t="s">
        <v>701</v>
      </c>
      <c r="C265" s="683" t="s">
        <v>525</v>
      </c>
      <c r="D265" s="677">
        <v>1.1599999999999999</v>
      </c>
      <c r="E265" s="654"/>
    </row>
    <row r="266" spans="1:5" x14ac:dyDescent="0.2">
      <c r="A266" s="674"/>
      <c r="B266" s="689" t="s">
        <v>702</v>
      </c>
      <c r="C266" s="683" t="s">
        <v>525</v>
      </c>
      <c r="D266" s="678">
        <v>1.1599999999999999</v>
      </c>
      <c r="E266" s="654"/>
    </row>
    <row r="267" spans="1:5" x14ac:dyDescent="0.2">
      <c r="A267" s="674"/>
      <c r="B267" s="685" t="s">
        <v>703</v>
      </c>
      <c r="C267" s="683" t="s">
        <v>704</v>
      </c>
      <c r="D267" s="677">
        <v>1.1599999999999999</v>
      </c>
      <c r="E267" s="654"/>
    </row>
    <row r="268" spans="1:5" x14ac:dyDescent="0.2">
      <c r="A268" s="674"/>
      <c r="B268" s="685" t="s">
        <v>705</v>
      </c>
      <c r="C268" s="683" t="s">
        <v>704</v>
      </c>
      <c r="D268" s="678">
        <v>1.1599999999999999</v>
      </c>
      <c r="E268" s="654"/>
    </row>
    <row r="269" spans="1:5" x14ac:dyDescent="0.2">
      <c r="A269" s="674"/>
      <c r="B269" s="685" t="s">
        <v>706</v>
      </c>
      <c r="C269" s="683" t="s">
        <v>704</v>
      </c>
      <c r="D269" s="677">
        <v>1.1599999999999999</v>
      </c>
      <c r="E269" s="654"/>
    </row>
    <row r="270" spans="1:5" x14ac:dyDescent="0.2">
      <c r="A270" s="674"/>
      <c r="B270" s="685" t="s">
        <v>707</v>
      </c>
      <c r="C270" s="683" t="s">
        <v>704</v>
      </c>
      <c r="D270" s="678">
        <v>1.1599999999999999</v>
      </c>
      <c r="E270" s="654"/>
    </row>
    <row r="271" spans="1:5" x14ac:dyDescent="0.2">
      <c r="A271" s="674"/>
      <c r="B271" s="685" t="s">
        <v>708</v>
      </c>
      <c r="C271" s="683" t="s">
        <v>704</v>
      </c>
      <c r="D271" s="677">
        <v>1.1599999999999999</v>
      </c>
      <c r="E271" s="654"/>
    </row>
    <row r="272" spans="1:5" x14ac:dyDescent="0.2">
      <c r="A272" s="674"/>
      <c r="B272" s="685" t="s">
        <v>709</v>
      </c>
      <c r="C272" s="683" t="s">
        <v>704</v>
      </c>
      <c r="D272" s="678">
        <v>1.1599999999999999</v>
      </c>
      <c r="E272" s="654"/>
    </row>
    <row r="273" spans="1:5" x14ac:dyDescent="0.2">
      <c r="A273" s="674"/>
      <c r="B273" s="685" t="s">
        <v>710</v>
      </c>
      <c r="C273" s="683" t="s">
        <v>704</v>
      </c>
      <c r="D273" s="677">
        <v>1.1599999999999999</v>
      </c>
      <c r="E273" s="654"/>
    </row>
    <row r="274" spans="1:5" x14ac:dyDescent="0.2">
      <c r="A274" s="674"/>
      <c r="B274" s="685" t="s">
        <v>711</v>
      </c>
      <c r="C274" s="683" t="s">
        <v>704</v>
      </c>
      <c r="D274" s="678">
        <v>1.1599999999999999</v>
      </c>
      <c r="E274" s="654"/>
    </row>
    <row r="275" spans="1:5" x14ac:dyDescent="0.2">
      <c r="A275" s="674"/>
      <c r="B275" s="685" t="s">
        <v>712</v>
      </c>
      <c r="C275" s="683" t="s">
        <v>704</v>
      </c>
      <c r="D275" s="677">
        <v>1.1599999999999999</v>
      </c>
      <c r="E275" s="654"/>
    </row>
    <row r="276" spans="1:5" x14ac:dyDescent="0.2">
      <c r="A276" s="674"/>
      <c r="B276" s="685" t="s">
        <v>713</v>
      </c>
      <c r="C276" s="683" t="s">
        <v>704</v>
      </c>
      <c r="D276" s="678">
        <v>1.1599999999999999</v>
      </c>
      <c r="E276" s="654"/>
    </row>
    <row r="277" spans="1:5" x14ac:dyDescent="0.2">
      <c r="A277" s="674"/>
      <c r="B277" s="685" t="s">
        <v>714</v>
      </c>
      <c r="C277" s="683" t="s">
        <v>704</v>
      </c>
      <c r="D277" s="677">
        <v>1.1599999999999999</v>
      </c>
      <c r="E277" s="654"/>
    </row>
    <row r="278" spans="1:5" x14ac:dyDescent="0.2">
      <c r="A278" s="674"/>
      <c r="B278" s="685" t="s">
        <v>715</v>
      </c>
      <c r="C278" s="683" t="s">
        <v>704</v>
      </c>
      <c r="D278" s="678">
        <v>1.1599999999999999</v>
      </c>
      <c r="E278" s="654"/>
    </row>
    <row r="279" spans="1:5" x14ac:dyDescent="0.2">
      <c r="A279" s="674"/>
      <c r="B279" s="685" t="s">
        <v>716</v>
      </c>
      <c r="C279" s="683" t="s">
        <v>704</v>
      </c>
      <c r="D279" s="677">
        <v>1.1599999999999999</v>
      </c>
      <c r="E279" s="654"/>
    </row>
    <row r="280" spans="1:5" x14ac:dyDescent="0.2">
      <c r="A280" s="674"/>
      <c r="B280" s="685" t="s">
        <v>717</v>
      </c>
      <c r="C280" s="683" t="s">
        <v>704</v>
      </c>
      <c r="D280" s="678">
        <v>1.1599999999999999</v>
      </c>
      <c r="E280" s="654"/>
    </row>
    <row r="281" spans="1:5" x14ac:dyDescent="0.2">
      <c r="A281" s="674"/>
      <c r="B281" s="685" t="s">
        <v>718</v>
      </c>
      <c r="C281" s="683" t="s">
        <v>704</v>
      </c>
      <c r="D281" s="677">
        <v>1.1599999999999999</v>
      </c>
      <c r="E281" s="654"/>
    </row>
    <row r="282" spans="1:5" x14ac:dyDescent="0.2">
      <c r="A282" s="674"/>
      <c r="B282" s="685" t="s">
        <v>719</v>
      </c>
      <c r="C282" s="683" t="s">
        <v>704</v>
      </c>
      <c r="D282" s="678">
        <v>1.1599999999999999</v>
      </c>
      <c r="E282" s="654"/>
    </row>
    <row r="283" spans="1:5" x14ac:dyDescent="0.2">
      <c r="A283" s="674"/>
      <c r="B283" s="685" t="s">
        <v>720</v>
      </c>
      <c r="C283" s="683" t="s">
        <v>704</v>
      </c>
      <c r="D283" s="677">
        <v>1.1599999999999999</v>
      </c>
      <c r="E283" s="654"/>
    </row>
    <row r="284" spans="1:5" x14ac:dyDescent="0.2">
      <c r="A284" s="674"/>
      <c r="B284" s="685" t="s">
        <v>721</v>
      </c>
      <c r="C284" s="683" t="s">
        <v>704</v>
      </c>
      <c r="D284" s="678">
        <v>1.1599999999999999</v>
      </c>
      <c r="E284" s="654"/>
    </row>
    <row r="285" spans="1:5" x14ac:dyDescent="0.2">
      <c r="A285" s="674"/>
      <c r="B285" s="685" t="s">
        <v>722</v>
      </c>
      <c r="C285" s="683" t="s">
        <v>704</v>
      </c>
      <c r="D285" s="677">
        <v>1.1599999999999999</v>
      </c>
      <c r="E285" s="654"/>
    </row>
    <row r="286" spans="1:5" x14ac:dyDescent="0.2">
      <c r="A286" s="674"/>
      <c r="B286" s="685" t="s">
        <v>723</v>
      </c>
      <c r="C286" s="683" t="s">
        <v>704</v>
      </c>
      <c r="D286" s="678">
        <v>1.1599999999999999</v>
      </c>
      <c r="E286" s="654"/>
    </row>
    <row r="287" spans="1:5" x14ac:dyDescent="0.2">
      <c r="A287" s="674"/>
      <c r="B287" s="685" t="s">
        <v>724</v>
      </c>
      <c r="C287" s="683" t="s">
        <v>704</v>
      </c>
      <c r="D287" s="677">
        <v>1.1599999999999999</v>
      </c>
      <c r="E287" s="654"/>
    </row>
    <row r="288" spans="1:5" x14ac:dyDescent="0.2">
      <c r="A288" s="674"/>
      <c r="B288" s="685" t="s">
        <v>725</v>
      </c>
      <c r="C288" s="683" t="s">
        <v>704</v>
      </c>
      <c r="D288" s="678">
        <v>1.1599999999999999</v>
      </c>
      <c r="E288" s="654"/>
    </row>
    <row r="289" spans="1:5" x14ac:dyDescent="0.2">
      <c r="A289" s="674"/>
      <c r="B289" s="685" t="s">
        <v>726</v>
      </c>
      <c r="C289" s="683" t="s">
        <v>704</v>
      </c>
      <c r="D289" s="677">
        <v>1.1599999999999999</v>
      </c>
      <c r="E289" s="654"/>
    </row>
    <row r="290" spans="1:5" x14ac:dyDescent="0.2">
      <c r="A290" s="674"/>
      <c r="B290" s="685" t="s">
        <v>727</v>
      </c>
      <c r="C290" s="683" t="s">
        <v>704</v>
      </c>
      <c r="D290" s="678">
        <v>1.1599999999999999</v>
      </c>
      <c r="E290" s="654"/>
    </row>
    <row r="291" spans="1:5" x14ac:dyDescent="0.2">
      <c r="A291" s="674"/>
      <c r="B291" s="685" t="s">
        <v>728</v>
      </c>
      <c r="C291" s="683" t="s">
        <v>704</v>
      </c>
      <c r="D291" s="677">
        <v>1.1599999999999999</v>
      </c>
      <c r="E291" s="654"/>
    </row>
    <row r="292" spans="1:5" x14ac:dyDescent="0.2">
      <c r="A292" s="674"/>
      <c r="B292" s="685" t="s">
        <v>729</v>
      </c>
      <c r="C292" s="683" t="s">
        <v>704</v>
      </c>
      <c r="D292" s="678">
        <v>1.1599999999999999</v>
      </c>
      <c r="E292" s="654"/>
    </row>
    <row r="293" spans="1:5" x14ac:dyDescent="0.2">
      <c r="A293" s="674"/>
      <c r="B293" s="685" t="s">
        <v>730</v>
      </c>
      <c r="C293" s="683" t="s">
        <v>704</v>
      </c>
      <c r="D293" s="677">
        <v>1.1599999999999999</v>
      </c>
      <c r="E293" s="654"/>
    </row>
    <row r="294" spans="1:5" x14ac:dyDescent="0.2">
      <c r="A294" s="674"/>
      <c r="B294" s="685" t="s">
        <v>731</v>
      </c>
      <c r="C294" s="683" t="s">
        <v>704</v>
      </c>
      <c r="D294" s="678">
        <v>1.1599999999999999</v>
      </c>
      <c r="E294" s="654"/>
    </row>
    <row r="295" spans="1:5" x14ac:dyDescent="0.2">
      <c r="A295" s="674"/>
      <c r="B295" s="685" t="s">
        <v>732</v>
      </c>
      <c r="C295" s="683" t="s">
        <v>704</v>
      </c>
      <c r="D295" s="677">
        <v>1.1599999999999999</v>
      </c>
      <c r="E295" s="654"/>
    </row>
    <row r="296" spans="1:5" x14ac:dyDescent="0.2">
      <c r="A296" s="674"/>
      <c r="B296" s="685" t="s">
        <v>733</v>
      </c>
      <c r="C296" s="683" t="s">
        <v>704</v>
      </c>
      <c r="D296" s="678">
        <v>1.1599999999999999</v>
      </c>
      <c r="E296" s="654"/>
    </row>
    <row r="297" spans="1:5" x14ac:dyDescent="0.2">
      <c r="A297" s="674"/>
      <c r="B297" s="685" t="s">
        <v>734</v>
      </c>
      <c r="C297" s="683" t="s">
        <v>704</v>
      </c>
      <c r="D297" s="677">
        <v>1.1599999999999999</v>
      </c>
      <c r="E297" s="654"/>
    </row>
    <row r="298" spans="1:5" x14ac:dyDescent="0.2">
      <c r="A298" s="674"/>
      <c r="B298" s="685" t="s">
        <v>735</v>
      </c>
      <c r="C298" s="683" t="s">
        <v>704</v>
      </c>
      <c r="D298" s="678">
        <v>1.1599999999999999</v>
      </c>
      <c r="E298" s="654"/>
    </row>
    <row r="299" spans="1:5" x14ac:dyDescent="0.2">
      <c r="A299" s="674"/>
      <c r="B299" s="685" t="s">
        <v>736</v>
      </c>
      <c r="C299" s="683" t="s">
        <v>704</v>
      </c>
      <c r="D299" s="677">
        <v>1.1599999999999999</v>
      </c>
      <c r="E299" s="654"/>
    </row>
    <row r="300" spans="1:5" x14ac:dyDescent="0.2">
      <c r="A300" s="674"/>
      <c r="B300" s="685" t="s">
        <v>737</v>
      </c>
      <c r="C300" s="683" t="s">
        <v>704</v>
      </c>
      <c r="D300" s="678">
        <v>1.1599999999999999</v>
      </c>
      <c r="E300" s="654"/>
    </row>
    <row r="301" spans="1:5" x14ac:dyDescent="0.2">
      <c r="A301" s="674"/>
      <c r="B301" s="685" t="s">
        <v>738</v>
      </c>
      <c r="C301" s="683" t="s">
        <v>704</v>
      </c>
      <c r="D301" s="677">
        <v>1.1599999999999999</v>
      </c>
      <c r="E301" s="654"/>
    </row>
    <row r="302" spans="1:5" x14ac:dyDescent="0.2">
      <c r="A302" s="674"/>
      <c r="B302" s="685" t="s">
        <v>739</v>
      </c>
      <c r="C302" s="683" t="s">
        <v>704</v>
      </c>
      <c r="D302" s="678">
        <v>1.1599999999999999</v>
      </c>
      <c r="E302" s="654"/>
    </row>
    <row r="303" spans="1:5" x14ac:dyDescent="0.2">
      <c r="A303" s="674"/>
      <c r="B303" s="685" t="s">
        <v>740</v>
      </c>
      <c r="C303" s="683" t="s">
        <v>704</v>
      </c>
      <c r="D303" s="677">
        <v>1.1599999999999999</v>
      </c>
      <c r="E303" s="654"/>
    </row>
    <row r="304" spans="1:5" x14ac:dyDescent="0.2">
      <c r="A304" s="674"/>
      <c r="B304" s="685" t="s">
        <v>741</v>
      </c>
      <c r="C304" s="683" t="s">
        <v>704</v>
      </c>
      <c r="D304" s="678">
        <v>1.1599999999999999</v>
      </c>
      <c r="E304" s="654"/>
    </row>
    <row r="305" spans="1:5" x14ac:dyDescent="0.2">
      <c r="A305" s="674"/>
      <c r="B305" s="685" t="s">
        <v>742</v>
      </c>
      <c r="C305" s="683" t="s">
        <v>704</v>
      </c>
      <c r="D305" s="677">
        <v>1.1599999999999999</v>
      </c>
      <c r="E305" s="654"/>
    </row>
    <row r="306" spans="1:5" x14ac:dyDescent="0.2">
      <c r="A306" s="674"/>
      <c r="B306" s="685" t="s">
        <v>743</v>
      </c>
      <c r="C306" s="683" t="s">
        <v>704</v>
      </c>
      <c r="D306" s="678">
        <v>1.1599999999999999</v>
      </c>
      <c r="E306" s="654"/>
    </row>
    <row r="307" spans="1:5" x14ac:dyDescent="0.2">
      <c r="A307" s="674"/>
      <c r="B307" s="685" t="s">
        <v>744</v>
      </c>
      <c r="C307" s="683" t="s">
        <v>704</v>
      </c>
      <c r="D307" s="677">
        <v>1.1599999999999999</v>
      </c>
      <c r="E307" s="654"/>
    </row>
    <row r="308" spans="1:5" x14ac:dyDescent="0.2">
      <c r="A308" s="674"/>
      <c r="B308" s="685" t="s">
        <v>745</v>
      </c>
      <c r="C308" s="683" t="s">
        <v>704</v>
      </c>
      <c r="D308" s="678">
        <v>1.1599999999999999</v>
      </c>
      <c r="E308" s="654"/>
    </row>
    <row r="309" spans="1:5" x14ac:dyDescent="0.2">
      <c r="A309" s="674"/>
      <c r="B309" s="685" t="s">
        <v>746</v>
      </c>
      <c r="C309" s="683" t="s">
        <v>704</v>
      </c>
      <c r="D309" s="677">
        <v>1.1599999999999999</v>
      </c>
      <c r="E309" s="654"/>
    </row>
    <row r="310" spans="1:5" x14ac:dyDescent="0.2">
      <c r="A310" s="674"/>
      <c r="B310" s="685" t="s">
        <v>747</v>
      </c>
      <c r="C310" s="683" t="s">
        <v>704</v>
      </c>
      <c r="D310" s="678">
        <v>1.1599999999999999</v>
      </c>
      <c r="E310" s="654"/>
    </row>
    <row r="311" spans="1:5" x14ac:dyDescent="0.2">
      <c r="A311" s="674"/>
      <c r="B311" s="685" t="s">
        <v>748</v>
      </c>
      <c r="C311" s="683" t="s">
        <v>704</v>
      </c>
      <c r="D311" s="677">
        <v>1.1599999999999999</v>
      </c>
      <c r="E311" s="654"/>
    </row>
    <row r="312" spans="1:5" x14ac:dyDescent="0.2">
      <c r="A312" s="674"/>
      <c r="B312" s="685" t="s">
        <v>749</v>
      </c>
      <c r="C312" s="683" t="s">
        <v>704</v>
      </c>
      <c r="D312" s="678">
        <v>1.1599999999999999</v>
      </c>
      <c r="E312" s="654"/>
    </row>
    <row r="313" spans="1:5" x14ac:dyDescent="0.2">
      <c r="A313" s="674"/>
      <c r="B313" s="685" t="s">
        <v>750</v>
      </c>
      <c r="C313" s="683" t="s">
        <v>704</v>
      </c>
      <c r="D313" s="677">
        <v>1.1599999999999999</v>
      </c>
      <c r="E313" s="654"/>
    </row>
    <row r="314" spans="1:5" x14ac:dyDescent="0.2">
      <c r="A314" s="674"/>
      <c r="B314" s="685" t="s">
        <v>751</v>
      </c>
      <c r="C314" s="683" t="s">
        <v>704</v>
      </c>
      <c r="D314" s="678">
        <v>1.1599999999999999</v>
      </c>
      <c r="E314" s="654"/>
    </row>
    <row r="315" spans="1:5" x14ac:dyDescent="0.2">
      <c r="A315" s="674"/>
      <c r="B315" s="685" t="s">
        <v>752</v>
      </c>
      <c r="C315" s="683" t="s">
        <v>704</v>
      </c>
      <c r="D315" s="677">
        <v>1.1599999999999999</v>
      </c>
      <c r="E315" s="654"/>
    </row>
    <row r="316" spans="1:5" x14ac:dyDescent="0.2">
      <c r="A316" s="674"/>
      <c r="B316" s="685" t="s">
        <v>753</v>
      </c>
      <c r="C316" s="683" t="s">
        <v>704</v>
      </c>
      <c r="D316" s="678">
        <v>1.1599999999999999</v>
      </c>
      <c r="E316" s="654"/>
    </row>
    <row r="317" spans="1:5" x14ac:dyDescent="0.2">
      <c r="A317" s="674"/>
      <c r="B317" s="685" t="s">
        <v>754</v>
      </c>
      <c r="C317" s="683" t="s">
        <v>704</v>
      </c>
      <c r="D317" s="677">
        <v>1.1599999999999999</v>
      </c>
      <c r="E317" s="654"/>
    </row>
    <row r="318" spans="1:5" x14ac:dyDescent="0.2">
      <c r="A318" s="674"/>
      <c r="B318" s="685" t="s">
        <v>755</v>
      </c>
      <c r="C318" s="683" t="s">
        <v>704</v>
      </c>
      <c r="D318" s="678">
        <v>1.1599999999999999</v>
      </c>
      <c r="E318" s="654"/>
    </row>
    <row r="319" spans="1:5" x14ac:dyDescent="0.2">
      <c r="A319" s="674"/>
      <c r="B319" s="685" t="s">
        <v>756</v>
      </c>
      <c r="C319" s="683" t="s">
        <v>704</v>
      </c>
      <c r="D319" s="677">
        <v>1.1599999999999999</v>
      </c>
      <c r="E319" s="654"/>
    </row>
    <row r="320" spans="1:5" x14ac:dyDescent="0.2">
      <c r="A320" s="674"/>
      <c r="B320" s="685" t="s">
        <v>757</v>
      </c>
      <c r="C320" s="683" t="s">
        <v>704</v>
      </c>
      <c r="D320" s="678">
        <v>1.1599999999999999</v>
      </c>
      <c r="E320" s="654"/>
    </row>
    <row r="321" spans="1:5" x14ac:dyDescent="0.2">
      <c r="A321" s="674"/>
      <c r="B321" s="685" t="s">
        <v>758</v>
      </c>
      <c r="C321" s="683" t="s">
        <v>704</v>
      </c>
      <c r="D321" s="677">
        <v>1.1599999999999999</v>
      </c>
      <c r="E321" s="654"/>
    </row>
    <row r="322" spans="1:5" x14ac:dyDescent="0.2">
      <c r="A322" s="674"/>
      <c r="B322" s="685" t="s">
        <v>759</v>
      </c>
      <c r="C322" s="683" t="s">
        <v>704</v>
      </c>
      <c r="D322" s="678">
        <v>1.1599999999999999</v>
      </c>
      <c r="E322" s="654"/>
    </row>
    <row r="323" spans="1:5" x14ac:dyDescent="0.2">
      <c r="A323" s="674"/>
      <c r="B323" s="685" t="s">
        <v>760</v>
      </c>
      <c r="C323" s="683" t="s">
        <v>704</v>
      </c>
      <c r="D323" s="677">
        <v>1.1599999999999999</v>
      </c>
      <c r="E323" s="654"/>
    </row>
    <row r="324" spans="1:5" x14ac:dyDescent="0.2">
      <c r="A324" s="674"/>
      <c r="B324" s="685" t="s">
        <v>761</v>
      </c>
      <c r="C324" s="683" t="s">
        <v>704</v>
      </c>
      <c r="D324" s="678">
        <v>1.1599999999999999</v>
      </c>
      <c r="E324" s="654"/>
    </row>
    <row r="325" spans="1:5" x14ac:dyDescent="0.2">
      <c r="A325" s="674"/>
      <c r="B325" s="685" t="s">
        <v>762</v>
      </c>
      <c r="C325" s="683" t="s">
        <v>704</v>
      </c>
      <c r="D325" s="677">
        <v>1.1599999999999999</v>
      </c>
      <c r="E325" s="654"/>
    </row>
    <row r="326" spans="1:5" x14ac:dyDescent="0.2">
      <c r="A326" s="674"/>
      <c r="B326" s="685" t="s">
        <v>763</v>
      </c>
      <c r="C326" s="683" t="s">
        <v>704</v>
      </c>
      <c r="D326" s="678">
        <v>1.1599999999999999</v>
      </c>
      <c r="E326" s="654"/>
    </row>
    <row r="327" spans="1:5" x14ac:dyDescent="0.2">
      <c r="A327" s="674"/>
      <c r="B327" s="685" t="s">
        <v>764</v>
      </c>
      <c r="C327" s="683" t="s">
        <v>704</v>
      </c>
      <c r="D327" s="677">
        <v>1.1599999999999999</v>
      </c>
      <c r="E327" s="654"/>
    </row>
    <row r="328" spans="1:5" x14ac:dyDescent="0.2">
      <c r="A328" s="674"/>
      <c r="B328" s="685" t="s">
        <v>765</v>
      </c>
      <c r="C328" s="683" t="s">
        <v>704</v>
      </c>
      <c r="D328" s="678">
        <v>1.1599999999999999</v>
      </c>
      <c r="E328" s="654"/>
    </row>
    <row r="329" spans="1:5" x14ac:dyDescent="0.2">
      <c r="A329" s="674"/>
      <c r="B329" s="685" t="s">
        <v>766</v>
      </c>
      <c r="C329" s="683" t="s">
        <v>704</v>
      </c>
      <c r="D329" s="677">
        <v>1.1599999999999999</v>
      </c>
      <c r="E329" s="654"/>
    </row>
    <row r="330" spans="1:5" x14ac:dyDescent="0.2">
      <c r="A330" s="674"/>
      <c r="B330" s="685" t="s">
        <v>767</v>
      </c>
      <c r="C330" s="683" t="s">
        <v>704</v>
      </c>
      <c r="D330" s="678">
        <v>1.1599999999999999</v>
      </c>
      <c r="E330" s="654"/>
    </row>
    <row r="331" spans="1:5" x14ac:dyDescent="0.2">
      <c r="A331" s="674"/>
      <c r="B331" s="685" t="s">
        <v>768</v>
      </c>
      <c r="C331" s="683" t="s">
        <v>704</v>
      </c>
      <c r="D331" s="677">
        <v>1.1599999999999999</v>
      </c>
      <c r="E331" s="654"/>
    </row>
    <row r="332" spans="1:5" x14ac:dyDescent="0.2">
      <c r="A332" s="674"/>
      <c r="B332" s="685" t="s">
        <v>769</v>
      </c>
      <c r="C332" s="683" t="s">
        <v>704</v>
      </c>
      <c r="D332" s="678">
        <v>1.1599999999999999</v>
      </c>
      <c r="E332" s="654"/>
    </row>
    <row r="333" spans="1:5" x14ac:dyDescent="0.2">
      <c r="A333" s="674"/>
      <c r="B333" s="685" t="s">
        <v>770</v>
      </c>
      <c r="C333" s="683" t="s">
        <v>704</v>
      </c>
      <c r="D333" s="677">
        <v>1.1599999999999999</v>
      </c>
      <c r="E333" s="654"/>
    </row>
    <row r="334" spans="1:5" x14ac:dyDescent="0.2">
      <c r="A334" s="674"/>
      <c r="B334" s="685" t="s">
        <v>771</v>
      </c>
      <c r="C334" s="683" t="s">
        <v>704</v>
      </c>
      <c r="D334" s="678">
        <v>1.1599999999999999</v>
      </c>
      <c r="E334" s="654"/>
    </row>
    <row r="335" spans="1:5" x14ac:dyDescent="0.2">
      <c r="A335" s="674"/>
      <c r="B335" s="685" t="s">
        <v>772</v>
      </c>
      <c r="C335" s="683" t="s">
        <v>704</v>
      </c>
      <c r="D335" s="677">
        <v>1.1599999999999999</v>
      </c>
      <c r="E335" s="654"/>
    </row>
    <row r="336" spans="1:5" x14ac:dyDescent="0.2">
      <c r="A336" s="674"/>
      <c r="B336" s="685" t="s">
        <v>773</v>
      </c>
      <c r="C336" s="683" t="s">
        <v>704</v>
      </c>
      <c r="D336" s="678">
        <v>1.1599999999999999</v>
      </c>
      <c r="E336" s="654"/>
    </row>
    <row r="337" spans="1:5" x14ac:dyDescent="0.2">
      <c r="A337" s="674"/>
      <c r="B337" s="685" t="s">
        <v>774</v>
      </c>
      <c r="C337" s="683" t="s">
        <v>704</v>
      </c>
      <c r="D337" s="677">
        <v>1.1599999999999999</v>
      </c>
      <c r="E337" s="654"/>
    </row>
    <row r="338" spans="1:5" x14ac:dyDescent="0.2">
      <c r="A338" s="674"/>
      <c r="B338" s="685" t="s">
        <v>775</v>
      </c>
      <c r="C338" s="683" t="s">
        <v>704</v>
      </c>
      <c r="D338" s="678">
        <v>1.1599999999999999</v>
      </c>
      <c r="E338" s="654"/>
    </row>
    <row r="339" spans="1:5" x14ac:dyDescent="0.2">
      <c r="A339" s="674"/>
      <c r="B339" s="685" t="s">
        <v>776</v>
      </c>
      <c r="C339" s="683" t="s">
        <v>704</v>
      </c>
      <c r="D339" s="677">
        <v>1.1599999999999999</v>
      </c>
      <c r="E339" s="654"/>
    </row>
    <row r="340" spans="1:5" x14ac:dyDescent="0.2">
      <c r="A340" s="674"/>
      <c r="B340" s="685" t="s">
        <v>777</v>
      </c>
      <c r="C340" s="683" t="s">
        <v>704</v>
      </c>
      <c r="D340" s="678">
        <v>1.1599999999999999</v>
      </c>
      <c r="E340" s="654"/>
    </row>
    <row r="341" spans="1:5" x14ac:dyDescent="0.2">
      <c r="A341" s="674"/>
      <c r="B341" s="685" t="s">
        <v>778</v>
      </c>
      <c r="C341" s="683" t="s">
        <v>704</v>
      </c>
      <c r="D341" s="677">
        <v>1.1599999999999999</v>
      </c>
      <c r="E341" s="654"/>
    </row>
    <row r="342" spans="1:5" x14ac:dyDescent="0.2">
      <c r="A342" s="674"/>
      <c r="B342" s="685" t="s">
        <v>779</v>
      </c>
      <c r="C342" s="683" t="s">
        <v>704</v>
      </c>
      <c r="D342" s="678">
        <v>1.1599999999999999</v>
      </c>
      <c r="E342" s="654"/>
    </row>
    <row r="343" spans="1:5" x14ac:dyDescent="0.2">
      <c r="A343" s="674"/>
      <c r="B343" s="685" t="s">
        <v>780</v>
      </c>
      <c r="C343" s="683" t="s">
        <v>704</v>
      </c>
      <c r="D343" s="677">
        <v>1.1599999999999999</v>
      </c>
      <c r="E343" s="654"/>
    </row>
    <row r="344" spans="1:5" x14ac:dyDescent="0.2">
      <c r="A344" s="674"/>
      <c r="B344" s="685" t="s">
        <v>781</v>
      </c>
      <c r="C344" s="683" t="s">
        <v>704</v>
      </c>
      <c r="D344" s="678">
        <v>1.1599999999999999</v>
      </c>
      <c r="E344" s="654"/>
    </row>
    <row r="345" spans="1:5" x14ac:dyDescent="0.2">
      <c r="A345" s="674"/>
      <c r="B345" s="685" t="s">
        <v>782</v>
      </c>
      <c r="C345" s="683" t="s">
        <v>704</v>
      </c>
      <c r="D345" s="677">
        <v>1.1599999999999999</v>
      </c>
      <c r="E345" s="654"/>
    </row>
    <row r="346" spans="1:5" x14ac:dyDescent="0.2">
      <c r="A346" s="674"/>
      <c r="B346" s="685" t="s">
        <v>783</v>
      </c>
      <c r="C346" s="683" t="s">
        <v>704</v>
      </c>
      <c r="D346" s="678">
        <v>1.1599999999999999</v>
      </c>
      <c r="E346" s="654"/>
    </row>
    <row r="347" spans="1:5" x14ac:dyDescent="0.2">
      <c r="A347" s="674"/>
      <c r="B347" s="685" t="s">
        <v>784</v>
      </c>
      <c r="C347" s="683" t="s">
        <v>704</v>
      </c>
      <c r="D347" s="677">
        <v>1.1599999999999999</v>
      </c>
      <c r="E347" s="654"/>
    </row>
    <row r="348" spans="1:5" x14ac:dyDescent="0.2">
      <c r="A348" s="674"/>
      <c r="B348" s="685" t="s">
        <v>785</v>
      </c>
      <c r="C348" s="683" t="s">
        <v>704</v>
      </c>
      <c r="D348" s="678">
        <v>1.1599999999999999</v>
      </c>
      <c r="E348" s="654"/>
    </row>
    <row r="349" spans="1:5" x14ac:dyDescent="0.2">
      <c r="A349" s="674"/>
      <c r="B349" s="685" t="s">
        <v>786</v>
      </c>
      <c r="C349" s="683" t="s">
        <v>704</v>
      </c>
      <c r="D349" s="677">
        <v>1.1599999999999999</v>
      </c>
      <c r="E349" s="654"/>
    </row>
    <row r="350" spans="1:5" x14ac:dyDescent="0.2">
      <c r="A350" s="674"/>
      <c r="B350" s="685" t="s">
        <v>787</v>
      </c>
      <c r="C350" s="683" t="s">
        <v>704</v>
      </c>
      <c r="D350" s="678">
        <v>1.1599999999999999</v>
      </c>
      <c r="E350" s="654"/>
    </row>
    <row r="351" spans="1:5" x14ac:dyDescent="0.2">
      <c r="A351" s="674"/>
      <c r="B351" s="685" t="s">
        <v>788</v>
      </c>
      <c r="C351" s="683" t="s">
        <v>704</v>
      </c>
      <c r="D351" s="677">
        <v>1.1599999999999999</v>
      </c>
      <c r="E351" s="654"/>
    </row>
    <row r="352" spans="1:5" x14ac:dyDescent="0.2">
      <c r="A352" s="674"/>
      <c r="B352" s="685" t="s">
        <v>789</v>
      </c>
      <c r="C352" s="683" t="s">
        <v>704</v>
      </c>
      <c r="D352" s="678">
        <v>1.1599999999999999</v>
      </c>
      <c r="E352" s="654"/>
    </row>
    <row r="353" spans="1:5" x14ac:dyDescent="0.2">
      <c r="A353" s="674"/>
      <c r="B353" s="685" t="s">
        <v>790</v>
      </c>
      <c r="C353" s="683" t="s">
        <v>704</v>
      </c>
      <c r="D353" s="677">
        <v>1.1599999999999999</v>
      </c>
      <c r="E353" s="654"/>
    </row>
    <row r="354" spans="1:5" x14ac:dyDescent="0.2">
      <c r="A354" s="674"/>
      <c r="B354" s="685" t="s">
        <v>791</v>
      </c>
      <c r="C354" s="683" t="s">
        <v>704</v>
      </c>
      <c r="D354" s="678">
        <v>1.1599999999999999</v>
      </c>
      <c r="E354" s="654"/>
    </row>
    <row r="355" spans="1:5" x14ac:dyDescent="0.2">
      <c r="A355" s="674"/>
      <c r="B355" s="685" t="s">
        <v>792</v>
      </c>
      <c r="C355" s="683" t="s">
        <v>704</v>
      </c>
      <c r="D355" s="677">
        <v>1.1599999999999999</v>
      </c>
      <c r="E355" s="654"/>
    </row>
    <row r="356" spans="1:5" x14ac:dyDescent="0.2">
      <c r="A356" s="674"/>
      <c r="B356" s="685" t="s">
        <v>793</v>
      </c>
      <c r="C356" s="683" t="s">
        <v>704</v>
      </c>
      <c r="D356" s="678">
        <v>1.1599999999999999</v>
      </c>
      <c r="E356" s="654"/>
    </row>
    <row r="357" spans="1:5" x14ac:dyDescent="0.2">
      <c r="A357" s="674"/>
      <c r="B357" s="685" t="s">
        <v>794</v>
      </c>
      <c r="C357" s="683" t="s">
        <v>704</v>
      </c>
      <c r="D357" s="677">
        <v>1.1599999999999999</v>
      </c>
      <c r="E357" s="654"/>
    </row>
    <row r="358" spans="1:5" x14ac:dyDescent="0.2">
      <c r="A358" s="674"/>
      <c r="B358" s="685" t="s">
        <v>795</v>
      </c>
      <c r="C358" s="683" t="s">
        <v>704</v>
      </c>
      <c r="D358" s="678">
        <v>1.1599999999999999</v>
      </c>
      <c r="E358" s="654"/>
    </row>
    <row r="359" spans="1:5" x14ac:dyDescent="0.2">
      <c r="A359" s="674"/>
      <c r="B359" s="685" t="s">
        <v>796</v>
      </c>
      <c r="C359" s="683" t="s">
        <v>704</v>
      </c>
      <c r="D359" s="677">
        <v>1.1599999999999999</v>
      </c>
      <c r="E359" s="654"/>
    </row>
    <row r="360" spans="1:5" x14ac:dyDescent="0.2">
      <c r="A360" s="674"/>
      <c r="B360" s="685" t="s">
        <v>797</v>
      </c>
      <c r="C360" s="683" t="s">
        <v>704</v>
      </c>
      <c r="D360" s="678">
        <v>1.1599999999999999</v>
      </c>
      <c r="E360" s="654"/>
    </row>
    <row r="361" spans="1:5" x14ac:dyDescent="0.2">
      <c r="A361" s="674"/>
      <c r="B361" s="685" t="s">
        <v>798</v>
      </c>
      <c r="C361" s="683" t="s">
        <v>704</v>
      </c>
      <c r="D361" s="677">
        <v>1.1599999999999999</v>
      </c>
      <c r="E361" s="654"/>
    </row>
    <row r="362" spans="1:5" x14ac:dyDescent="0.2">
      <c r="A362" s="674"/>
      <c r="B362" s="685" t="s">
        <v>799</v>
      </c>
      <c r="C362" s="683" t="s">
        <v>704</v>
      </c>
      <c r="D362" s="678">
        <v>1.1599999999999999</v>
      </c>
      <c r="E362" s="654"/>
    </row>
    <row r="363" spans="1:5" x14ac:dyDescent="0.2">
      <c r="A363" s="674"/>
      <c r="B363" s="685" t="s">
        <v>800</v>
      </c>
      <c r="C363" s="683" t="s">
        <v>704</v>
      </c>
      <c r="D363" s="677">
        <v>1.1599999999999999</v>
      </c>
      <c r="E363" s="654"/>
    </row>
    <row r="364" spans="1:5" x14ac:dyDescent="0.2">
      <c r="A364" s="674"/>
      <c r="B364" s="685" t="s">
        <v>801</v>
      </c>
      <c r="C364" s="683" t="s">
        <v>704</v>
      </c>
      <c r="D364" s="678">
        <v>1.1599999999999999</v>
      </c>
      <c r="E364" s="654"/>
    </row>
    <row r="365" spans="1:5" x14ac:dyDescent="0.2">
      <c r="A365" s="674"/>
      <c r="B365" s="685" t="s">
        <v>802</v>
      </c>
      <c r="C365" s="683" t="s">
        <v>704</v>
      </c>
      <c r="D365" s="677">
        <v>1.1599999999999999</v>
      </c>
      <c r="E365" s="654"/>
    </row>
    <row r="366" spans="1:5" x14ac:dyDescent="0.2">
      <c r="A366" s="674"/>
      <c r="B366" s="685" t="s">
        <v>803</v>
      </c>
      <c r="C366" s="683" t="s">
        <v>704</v>
      </c>
      <c r="D366" s="678">
        <v>1.1599999999999999</v>
      </c>
      <c r="E366" s="654"/>
    </row>
    <row r="367" spans="1:5" x14ac:dyDescent="0.2">
      <c r="A367" s="674"/>
      <c r="B367" s="685" t="s">
        <v>804</v>
      </c>
      <c r="C367" s="683" t="s">
        <v>704</v>
      </c>
      <c r="D367" s="677">
        <v>1.1599999999999999</v>
      </c>
      <c r="E367" s="654"/>
    </row>
    <row r="368" spans="1:5" x14ac:dyDescent="0.2">
      <c r="A368" s="674"/>
      <c r="B368" s="685" t="s">
        <v>805</v>
      </c>
      <c r="C368" s="683" t="s">
        <v>704</v>
      </c>
      <c r="D368" s="678">
        <v>1.1599999999999999</v>
      </c>
      <c r="E368" s="654"/>
    </row>
    <row r="369" spans="1:5" x14ac:dyDescent="0.2">
      <c r="A369" s="674"/>
      <c r="B369" s="685" t="s">
        <v>806</v>
      </c>
      <c r="C369" s="683" t="s">
        <v>704</v>
      </c>
      <c r="D369" s="677">
        <v>1.1599999999999999</v>
      </c>
      <c r="E369" s="654"/>
    </row>
    <row r="370" spans="1:5" x14ac:dyDescent="0.2">
      <c r="A370" s="674"/>
      <c r="B370" s="685" t="s">
        <v>807</v>
      </c>
      <c r="C370" s="683" t="s">
        <v>704</v>
      </c>
      <c r="D370" s="678">
        <v>1.1599999999999999</v>
      </c>
      <c r="E370" s="654"/>
    </row>
    <row r="371" spans="1:5" x14ac:dyDescent="0.2">
      <c r="A371" s="674"/>
      <c r="B371" s="685" t="s">
        <v>808</v>
      </c>
      <c r="C371" s="683" t="s">
        <v>704</v>
      </c>
      <c r="D371" s="677">
        <v>1.1599999999999999</v>
      </c>
      <c r="E371" s="654"/>
    </row>
    <row r="372" spans="1:5" x14ac:dyDescent="0.2">
      <c r="A372" s="674"/>
      <c r="B372" s="685" t="s">
        <v>809</v>
      </c>
      <c r="C372" s="683" t="s">
        <v>704</v>
      </c>
      <c r="D372" s="678">
        <v>1.1599999999999999</v>
      </c>
      <c r="E372" s="654"/>
    </row>
    <row r="373" spans="1:5" x14ac:dyDescent="0.2">
      <c r="A373" s="674"/>
      <c r="B373" s="685" t="s">
        <v>810</v>
      </c>
      <c r="C373" s="683" t="s">
        <v>704</v>
      </c>
      <c r="D373" s="677">
        <v>1.1599999999999999</v>
      </c>
      <c r="E373" s="654"/>
    </row>
    <row r="374" spans="1:5" x14ac:dyDescent="0.2">
      <c r="A374" s="674"/>
      <c r="B374" s="685" t="s">
        <v>811</v>
      </c>
      <c r="C374" s="683" t="s">
        <v>704</v>
      </c>
      <c r="D374" s="678">
        <v>1.1599999999999999</v>
      </c>
      <c r="E374" s="654"/>
    </row>
    <row r="375" spans="1:5" x14ac:dyDescent="0.2">
      <c r="A375" s="674"/>
      <c r="B375" s="685" t="s">
        <v>812</v>
      </c>
      <c r="C375" s="683" t="s">
        <v>704</v>
      </c>
      <c r="D375" s="677">
        <v>1.1599999999999999</v>
      </c>
      <c r="E375" s="654"/>
    </row>
    <row r="376" spans="1:5" x14ac:dyDescent="0.2">
      <c r="A376" s="674"/>
      <c r="B376" s="685" t="s">
        <v>813</v>
      </c>
      <c r="C376" s="683" t="s">
        <v>704</v>
      </c>
      <c r="D376" s="678">
        <v>1.1599999999999999</v>
      </c>
      <c r="E376" s="654"/>
    </row>
    <row r="377" spans="1:5" x14ac:dyDescent="0.2">
      <c r="A377" s="674"/>
      <c r="B377" s="685" t="s">
        <v>814</v>
      </c>
      <c r="C377" s="683" t="s">
        <v>704</v>
      </c>
      <c r="D377" s="677">
        <v>1.1599999999999999</v>
      </c>
      <c r="E377" s="654"/>
    </row>
    <row r="378" spans="1:5" x14ac:dyDescent="0.2">
      <c r="A378" s="674"/>
      <c r="B378" s="685" t="s">
        <v>815</v>
      </c>
      <c r="C378" s="683" t="s">
        <v>704</v>
      </c>
      <c r="D378" s="678">
        <v>1.1599999999999999</v>
      </c>
      <c r="E378" s="654"/>
    </row>
    <row r="379" spans="1:5" x14ac:dyDescent="0.2">
      <c r="A379" s="674"/>
      <c r="B379" s="685" t="s">
        <v>816</v>
      </c>
      <c r="C379" s="683" t="s">
        <v>704</v>
      </c>
      <c r="D379" s="677">
        <v>1.1599999999999999</v>
      </c>
      <c r="E379" s="654"/>
    </row>
    <row r="380" spans="1:5" x14ac:dyDescent="0.2">
      <c r="A380" s="674"/>
      <c r="B380" s="685" t="s">
        <v>817</v>
      </c>
      <c r="C380" s="683" t="s">
        <v>704</v>
      </c>
      <c r="D380" s="678">
        <v>1.1599999999999999</v>
      </c>
      <c r="E380" s="654"/>
    </row>
    <row r="381" spans="1:5" x14ac:dyDescent="0.2">
      <c r="A381" s="674"/>
      <c r="B381" s="685" t="s">
        <v>818</v>
      </c>
      <c r="C381" s="683" t="s">
        <v>704</v>
      </c>
      <c r="D381" s="677">
        <v>1.1599999999999999</v>
      </c>
      <c r="E381" s="654"/>
    </row>
    <row r="382" spans="1:5" x14ac:dyDescent="0.2">
      <c r="A382" s="674"/>
      <c r="B382" s="685" t="s">
        <v>819</v>
      </c>
      <c r="C382" s="683" t="s">
        <v>704</v>
      </c>
      <c r="D382" s="678">
        <v>1.1599999999999999</v>
      </c>
      <c r="E382" s="654"/>
    </row>
    <row r="383" spans="1:5" x14ac:dyDescent="0.2">
      <c r="A383" s="674"/>
      <c r="B383" s="685" t="s">
        <v>820</v>
      </c>
      <c r="C383" s="683" t="s">
        <v>704</v>
      </c>
      <c r="D383" s="677">
        <v>1.1599999999999999</v>
      </c>
      <c r="E383" s="654"/>
    </row>
    <row r="384" spans="1:5" x14ac:dyDescent="0.2">
      <c r="A384" s="674"/>
      <c r="B384" s="685" t="s">
        <v>821</v>
      </c>
      <c r="C384" s="683" t="s">
        <v>704</v>
      </c>
      <c r="D384" s="678">
        <v>1.1599999999999999</v>
      </c>
      <c r="E384" s="654"/>
    </row>
    <row r="385" spans="1:5" x14ac:dyDescent="0.2">
      <c r="A385" s="674"/>
      <c r="B385" s="685" t="s">
        <v>822</v>
      </c>
      <c r="C385" s="683" t="s">
        <v>704</v>
      </c>
      <c r="D385" s="677">
        <v>1.1599999999999999</v>
      </c>
      <c r="E385" s="654"/>
    </row>
    <row r="386" spans="1:5" x14ac:dyDescent="0.2">
      <c r="A386" s="674"/>
      <c r="B386" s="685" t="s">
        <v>823</v>
      </c>
      <c r="C386" s="683" t="s">
        <v>704</v>
      </c>
      <c r="D386" s="678">
        <v>1.1599999999999999</v>
      </c>
      <c r="E386" s="654"/>
    </row>
    <row r="387" spans="1:5" x14ac:dyDescent="0.2">
      <c r="A387" s="674"/>
      <c r="B387" s="685" t="s">
        <v>824</v>
      </c>
      <c r="C387" s="683" t="s">
        <v>704</v>
      </c>
      <c r="D387" s="677">
        <v>1.1599999999999999</v>
      </c>
      <c r="E387" s="654"/>
    </row>
    <row r="388" spans="1:5" x14ac:dyDescent="0.2">
      <c r="A388" s="674"/>
      <c r="B388" s="685" t="s">
        <v>825</v>
      </c>
      <c r="C388" s="683" t="s">
        <v>704</v>
      </c>
      <c r="D388" s="678">
        <v>1.1599999999999999</v>
      </c>
      <c r="E388" s="654"/>
    </row>
    <row r="389" spans="1:5" x14ac:dyDescent="0.2">
      <c r="A389" s="674"/>
      <c r="B389" s="685" t="s">
        <v>826</v>
      </c>
      <c r="C389" s="683" t="s">
        <v>704</v>
      </c>
      <c r="D389" s="677">
        <v>1.1599999999999999</v>
      </c>
      <c r="E389" s="654"/>
    </row>
    <row r="390" spans="1:5" x14ac:dyDescent="0.2">
      <c r="A390" s="674"/>
      <c r="B390" s="685" t="s">
        <v>827</v>
      </c>
      <c r="C390" s="683" t="s">
        <v>704</v>
      </c>
      <c r="D390" s="678">
        <v>1.1599999999999999</v>
      </c>
      <c r="E390" s="654"/>
    </row>
    <row r="391" spans="1:5" x14ac:dyDescent="0.2">
      <c r="A391" s="674"/>
      <c r="B391" s="685" t="s">
        <v>828</v>
      </c>
      <c r="C391" s="683" t="s">
        <v>704</v>
      </c>
      <c r="D391" s="677">
        <v>1.1599999999999999</v>
      </c>
      <c r="E391" s="654"/>
    </row>
    <row r="392" spans="1:5" x14ac:dyDescent="0.2">
      <c r="A392" s="674"/>
      <c r="B392" s="685" t="s">
        <v>829</v>
      </c>
      <c r="C392" s="683" t="s">
        <v>704</v>
      </c>
      <c r="D392" s="678">
        <v>1.1599999999999999</v>
      </c>
      <c r="E392" s="654"/>
    </row>
    <row r="393" spans="1:5" x14ac:dyDescent="0.2">
      <c r="A393" s="674"/>
      <c r="B393" s="685" t="s">
        <v>830</v>
      </c>
      <c r="C393" s="683" t="s">
        <v>704</v>
      </c>
      <c r="D393" s="677">
        <v>1.1599999999999999</v>
      </c>
      <c r="E393" s="654"/>
    </row>
    <row r="394" spans="1:5" x14ac:dyDescent="0.2">
      <c r="A394" s="674"/>
      <c r="B394" s="685" t="s">
        <v>831</v>
      </c>
      <c r="C394" s="683" t="s">
        <v>704</v>
      </c>
      <c r="D394" s="678">
        <v>1.1599999999999999</v>
      </c>
      <c r="E394" s="654"/>
    </row>
    <row r="395" spans="1:5" x14ac:dyDescent="0.2">
      <c r="A395" s="674"/>
      <c r="B395" s="685" t="s">
        <v>832</v>
      </c>
      <c r="C395" s="683" t="s">
        <v>704</v>
      </c>
      <c r="D395" s="677">
        <v>1.1599999999999999</v>
      </c>
      <c r="E395" s="654"/>
    </row>
    <row r="396" spans="1:5" x14ac:dyDescent="0.2">
      <c r="A396" s="674"/>
      <c r="B396" s="685" t="s">
        <v>833</v>
      </c>
      <c r="C396" s="683" t="s">
        <v>704</v>
      </c>
      <c r="D396" s="678">
        <v>1.1599999999999999</v>
      </c>
      <c r="E396" s="654"/>
    </row>
    <row r="397" spans="1:5" x14ac:dyDescent="0.2">
      <c r="A397" s="674"/>
      <c r="B397" s="685" t="s">
        <v>834</v>
      </c>
      <c r="C397" s="683" t="s">
        <v>704</v>
      </c>
      <c r="D397" s="677">
        <v>1.1599999999999999</v>
      </c>
      <c r="E397" s="654"/>
    </row>
    <row r="398" spans="1:5" x14ac:dyDescent="0.2">
      <c r="A398" s="674"/>
      <c r="B398" s="685" t="s">
        <v>835</v>
      </c>
      <c r="C398" s="683" t="s">
        <v>704</v>
      </c>
      <c r="D398" s="678">
        <v>1.1599999999999999</v>
      </c>
      <c r="E398" s="654"/>
    </row>
    <row r="399" spans="1:5" x14ac:dyDescent="0.2">
      <c r="A399" s="674"/>
      <c r="B399" s="685" t="s">
        <v>836</v>
      </c>
      <c r="C399" s="683" t="s">
        <v>704</v>
      </c>
      <c r="D399" s="677">
        <v>1.1599999999999999</v>
      </c>
      <c r="E399" s="654"/>
    </row>
    <row r="400" spans="1:5" x14ac:dyDescent="0.2">
      <c r="A400" s="674"/>
      <c r="B400" s="685" t="s">
        <v>837</v>
      </c>
      <c r="C400" s="683" t="s">
        <v>704</v>
      </c>
      <c r="D400" s="678">
        <v>1.1599999999999999</v>
      </c>
      <c r="E400" s="654"/>
    </row>
    <row r="401" spans="1:5" x14ac:dyDescent="0.2">
      <c r="A401" s="674"/>
      <c r="B401" s="685" t="s">
        <v>838</v>
      </c>
      <c r="C401" s="683" t="s">
        <v>704</v>
      </c>
      <c r="D401" s="677">
        <v>1.1599999999999999</v>
      </c>
      <c r="E401" s="654"/>
    </row>
    <row r="402" spans="1:5" x14ac:dyDescent="0.2">
      <c r="A402" s="674"/>
      <c r="B402" s="685" t="s">
        <v>839</v>
      </c>
      <c r="C402" s="683" t="s">
        <v>704</v>
      </c>
      <c r="D402" s="678">
        <v>1.1599999999999999</v>
      </c>
      <c r="E402" s="654"/>
    </row>
    <row r="403" spans="1:5" x14ac:dyDescent="0.2">
      <c r="A403" s="674"/>
      <c r="B403" s="685" t="s">
        <v>840</v>
      </c>
      <c r="C403" s="683" t="s">
        <v>704</v>
      </c>
      <c r="D403" s="677">
        <v>1.1599999999999999</v>
      </c>
      <c r="E403" s="654"/>
    </row>
    <row r="404" spans="1:5" x14ac:dyDescent="0.2">
      <c r="A404" s="674"/>
      <c r="B404" s="685" t="s">
        <v>841</v>
      </c>
      <c r="C404" s="683" t="s">
        <v>704</v>
      </c>
      <c r="D404" s="678">
        <v>1.1599999999999999</v>
      </c>
      <c r="E404" s="654"/>
    </row>
    <row r="405" spans="1:5" x14ac:dyDescent="0.2">
      <c r="A405" s="674"/>
      <c r="B405" s="685" t="s">
        <v>842</v>
      </c>
      <c r="C405" s="683" t="s">
        <v>704</v>
      </c>
      <c r="D405" s="677">
        <v>1.1599999999999999</v>
      </c>
      <c r="E405" s="654"/>
    </row>
    <row r="406" spans="1:5" x14ac:dyDescent="0.2">
      <c r="A406" s="674"/>
      <c r="B406" s="685" t="s">
        <v>843</v>
      </c>
      <c r="C406" s="683" t="s">
        <v>704</v>
      </c>
      <c r="D406" s="678">
        <v>1.1599999999999999</v>
      </c>
      <c r="E406" s="654"/>
    </row>
    <row r="407" spans="1:5" x14ac:dyDescent="0.2">
      <c r="A407" s="674"/>
      <c r="B407" s="685" t="s">
        <v>844</v>
      </c>
      <c r="C407" s="683" t="s">
        <v>704</v>
      </c>
      <c r="D407" s="677">
        <v>1.1599999999999999</v>
      </c>
      <c r="E407" s="654"/>
    </row>
    <row r="408" spans="1:5" x14ac:dyDescent="0.2">
      <c r="A408" s="674"/>
      <c r="B408" s="685" t="s">
        <v>845</v>
      </c>
      <c r="C408" s="683" t="s">
        <v>704</v>
      </c>
      <c r="D408" s="678">
        <v>1.1599999999999999</v>
      </c>
      <c r="E408" s="654"/>
    </row>
    <row r="409" spans="1:5" x14ac:dyDescent="0.2">
      <c r="A409" s="674"/>
      <c r="B409" s="685" t="s">
        <v>846</v>
      </c>
      <c r="C409" s="683" t="s">
        <v>704</v>
      </c>
      <c r="D409" s="677">
        <v>1.1599999999999999</v>
      </c>
      <c r="E409" s="654"/>
    </row>
    <row r="410" spans="1:5" x14ac:dyDescent="0.2">
      <c r="A410" s="674"/>
      <c r="B410" s="685" t="s">
        <v>847</v>
      </c>
      <c r="C410" s="683" t="s">
        <v>704</v>
      </c>
      <c r="D410" s="678">
        <v>1.1599999999999999</v>
      </c>
      <c r="E410" s="654"/>
    </row>
    <row r="411" spans="1:5" x14ac:dyDescent="0.2">
      <c r="A411" s="674"/>
      <c r="B411" s="685" t="s">
        <v>848</v>
      </c>
      <c r="C411" s="683" t="s">
        <v>704</v>
      </c>
      <c r="D411" s="677">
        <v>1.1599999999999999</v>
      </c>
      <c r="E411" s="654"/>
    </row>
    <row r="412" spans="1:5" x14ac:dyDescent="0.2">
      <c r="A412" s="674"/>
      <c r="B412" s="685" t="s">
        <v>849</v>
      </c>
      <c r="C412" s="683" t="s">
        <v>704</v>
      </c>
      <c r="D412" s="678">
        <v>1.1599999999999999</v>
      </c>
      <c r="E412" s="654"/>
    </row>
    <row r="413" spans="1:5" x14ac:dyDescent="0.2">
      <c r="A413" s="674"/>
      <c r="B413" s="685" t="s">
        <v>850</v>
      </c>
      <c r="C413" s="683" t="s">
        <v>704</v>
      </c>
      <c r="D413" s="677">
        <v>1.1599999999999999</v>
      </c>
      <c r="E413" s="654"/>
    </row>
    <row r="414" spans="1:5" x14ac:dyDescent="0.2">
      <c r="A414" s="674"/>
      <c r="B414" s="685" t="s">
        <v>851</v>
      </c>
      <c r="C414" s="683" t="s">
        <v>704</v>
      </c>
      <c r="D414" s="678">
        <v>1.1599999999999999</v>
      </c>
      <c r="E414" s="654"/>
    </row>
    <row r="415" spans="1:5" x14ac:dyDescent="0.2">
      <c r="A415" s="674"/>
      <c r="B415" s="685" t="s">
        <v>852</v>
      </c>
      <c r="C415" s="683" t="s">
        <v>704</v>
      </c>
      <c r="D415" s="677">
        <v>1.1599999999999999</v>
      </c>
      <c r="E415" s="654"/>
    </row>
    <row r="416" spans="1:5" x14ac:dyDescent="0.2">
      <c r="A416" s="674"/>
      <c r="B416" s="685" t="s">
        <v>853</v>
      </c>
      <c r="C416" s="683" t="s">
        <v>704</v>
      </c>
      <c r="D416" s="678">
        <v>1.1599999999999999</v>
      </c>
      <c r="E416" s="654"/>
    </row>
    <row r="417" spans="1:5" x14ac:dyDescent="0.2">
      <c r="A417" s="674"/>
      <c r="B417" s="685" t="s">
        <v>854</v>
      </c>
      <c r="C417" s="683" t="s">
        <v>704</v>
      </c>
      <c r="D417" s="677">
        <v>1.1599999999999999</v>
      </c>
      <c r="E417" s="654"/>
    </row>
    <row r="418" spans="1:5" x14ac:dyDescent="0.2">
      <c r="A418" s="674"/>
      <c r="B418" s="685" t="s">
        <v>855</v>
      </c>
      <c r="C418" s="683" t="s">
        <v>704</v>
      </c>
      <c r="D418" s="678">
        <v>1.1599999999999999</v>
      </c>
      <c r="E418" s="654"/>
    </row>
    <row r="419" spans="1:5" x14ac:dyDescent="0.2">
      <c r="A419" s="674"/>
      <c r="B419" s="685" t="s">
        <v>856</v>
      </c>
      <c r="C419" s="683" t="s">
        <v>704</v>
      </c>
      <c r="D419" s="677">
        <v>1.1599999999999999</v>
      </c>
      <c r="E419" s="654"/>
    </row>
    <row r="420" spans="1:5" x14ac:dyDescent="0.2">
      <c r="A420" s="674"/>
      <c r="B420" s="685" t="s">
        <v>857</v>
      </c>
      <c r="C420" s="683" t="s">
        <v>704</v>
      </c>
      <c r="D420" s="678">
        <v>1.1599999999999999</v>
      </c>
      <c r="E420" s="654"/>
    </row>
    <row r="421" spans="1:5" x14ac:dyDescent="0.2">
      <c r="A421" s="674"/>
      <c r="B421" s="685" t="s">
        <v>858</v>
      </c>
      <c r="C421" s="683" t="s">
        <v>704</v>
      </c>
      <c r="D421" s="677">
        <v>1.1599999999999999</v>
      </c>
      <c r="E421" s="654"/>
    </row>
    <row r="422" spans="1:5" x14ac:dyDescent="0.2">
      <c r="A422" s="674"/>
      <c r="B422" s="685" t="s">
        <v>859</v>
      </c>
      <c r="C422" s="683" t="s">
        <v>704</v>
      </c>
      <c r="D422" s="678">
        <v>1.1599999999999999</v>
      </c>
      <c r="E422" s="654"/>
    </row>
    <row r="423" spans="1:5" x14ac:dyDescent="0.2">
      <c r="A423" s="674"/>
      <c r="B423" s="685" t="s">
        <v>860</v>
      </c>
      <c r="C423" s="683" t="s">
        <v>704</v>
      </c>
      <c r="D423" s="677">
        <v>1.1599999999999999</v>
      </c>
      <c r="E423" s="654"/>
    </row>
    <row r="424" spans="1:5" x14ac:dyDescent="0.2">
      <c r="A424" s="674"/>
      <c r="B424" s="685" t="s">
        <v>861</v>
      </c>
      <c r="C424" s="683" t="s">
        <v>704</v>
      </c>
      <c r="D424" s="678">
        <v>1.1599999999999999</v>
      </c>
      <c r="E424" s="654"/>
    </row>
    <row r="425" spans="1:5" x14ac:dyDescent="0.2">
      <c r="A425" s="674"/>
      <c r="B425" s="685" t="s">
        <v>862</v>
      </c>
      <c r="C425" s="683" t="s">
        <v>704</v>
      </c>
      <c r="D425" s="677">
        <v>1.1599999999999999</v>
      </c>
      <c r="E425" s="654"/>
    </row>
    <row r="426" spans="1:5" x14ac:dyDescent="0.2">
      <c r="A426" s="674"/>
      <c r="B426" s="685" t="s">
        <v>863</v>
      </c>
      <c r="C426" s="683" t="s">
        <v>704</v>
      </c>
      <c r="D426" s="678">
        <v>1.1599999999999999</v>
      </c>
      <c r="E426" s="654"/>
    </row>
    <row r="427" spans="1:5" x14ac:dyDescent="0.2">
      <c r="A427" s="674"/>
      <c r="B427" s="685" t="s">
        <v>864</v>
      </c>
      <c r="C427" s="683" t="s">
        <v>704</v>
      </c>
      <c r="D427" s="677">
        <v>1.1599999999999999</v>
      </c>
      <c r="E427" s="654"/>
    </row>
    <row r="428" spans="1:5" x14ac:dyDescent="0.2">
      <c r="A428" s="674"/>
      <c r="B428" s="685" t="s">
        <v>865</v>
      </c>
      <c r="C428" s="683" t="s">
        <v>704</v>
      </c>
      <c r="D428" s="678">
        <v>1.1599999999999999</v>
      </c>
      <c r="E428" s="654"/>
    </row>
    <row r="429" spans="1:5" x14ac:dyDescent="0.2">
      <c r="A429" s="674"/>
      <c r="B429" s="685" t="s">
        <v>866</v>
      </c>
      <c r="C429" s="683" t="s">
        <v>704</v>
      </c>
      <c r="D429" s="677">
        <v>1.1599999999999999</v>
      </c>
      <c r="E429" s="654"/>
    </row>
    <row r="430" spans="1:5" x14ac:dyDescent="0.2">
      <c r="A430" s="674"/>
      <c r="B430" s="685" t="s">
        <v>867</v>
      </c>
      <c r="C430" s="683" t="s">
        <v>704</v>
      </c>
      <c r="D430" s="678">
        <v>1.1599999999999999</v>
      </c>
      <c r="E430" s="654"/>
    </row>
    <row r="431" spans="1:5" x14ac:dyDescent="0.2">
      <c r="A431" s="674"/>
      <c r="B431" s="685" t="s">
        <v>868</v>
      </c>
      <c r="C431" s="683" t="s">
        <v>704</v>
      </c>
      <c r="D431" s="677">
        <v>1.1599999999999999</v>
      </c>
      <c r="E431" s="654"/>
    </row>
    <row r="432" spans="1:5" x14ac:dyDescent="0.2">
      <c r="A432" s="674"/>
      <c r="B432" s="685" t="s">
        <v>869</v>
      </c>
      <c r="C432" s="683" t="s">
        <v>704</v>
      </c>
      <c r="D432" s="678">
        <v>1.1599999999999999</v>
      </c>
      <c r="E432" s="654"/>
    </row>
    <row r="433" spans="1:5" x14ac:dyDescent="0.2">
      <c r="A433" s="674"/>
      <c r="B433" s="685" t="s">
        <v>870</v>
      </c>
      <c r="C433" s="683" t="s">
        <v>704</v>
      </c>
      <c r="D433" s="677">
        <v>1.1599999999999999</v>
      </c>
      <c r="E433" s="654"/>
    </row>
    <row r="434" spans="1:5" x14ac:dyDescent="0.2">
      <c r="A434" s="674"/>
      <c r="B434" s="685" t="s">
        <v>871</v>
      </c>
      <c r="C434" s="683" t="s">
        <v>704</v>
      </c>
      <c r="D434" s="678">
        <v>1.1599999999999999</v>
      </c>
      <c r="E434" s="654"/>
    </row>
    <row r="435" spans="1:5" x14ac:dyDescent="0.2">
      <c r="A435" s="674"/>
      <c r="B435" s="685" t="s">
        <v>872</v>
      </c>
      <c r="C435" s="683" t="s">
        <v>704</v>
      </c>
      <c r="D435" s="677">
        <v>1.1599999999999999</v>
      </c>
      <c r="E435" s="654"/>
    </row>
    <row r="436" spans="1:5" x14ac:dyDescent="0.2">
      <c r="A436" s="674"/>
      <c r="B436" s="685" t="s">
        <v>873</v>
      </c>
      <c r="C436" s="683" t="s">
        <v>704</v>
      </c>
      <c r="D436" s="678">
        <v>1.1599999999999999</v>
      </c>
      <c r="E436" s="654"/>
    </row>
    <row r="437" spans="1:5" x14ac:dyDescent="0.2">
      <c r="A437" s="674"/>
      <c r="B437" s="685" t="s">
        <v>874</v>
      </c>
      <c r="C437" s="683" t="s">
        <v>704</v>
      </c>
      <c r="D437" s="677">
        <v>1.1599999999999999</v>
      </c>
      <c r="E437" s="654"/>
    </row>
    <row r="438" spans="1:5" x14ac:dyDescent="0.2">
      <c r="A438" s="674"/>
      <c r="B438" s="685" t="s">
        <v>875</v>
      </c>
      <c r="C438" s="683" t="s">
        <v>704</v>
      </c>
      <c r="D438" s="678">
        <v>1.1599999999999999</v>
      </c>
      <c r="E438" s="654"/>
    </row>
    <row r="439" spans="1:5" x14ac:dyDescent="0.2">
      <c r="A439" s="674"/>
      <c r="B439" s="685" t="s">
        <v>876</v>
      </c>
      <c r="C439" s="683" t="s">
        <v>704</v>
      </c>
      <c r="D439" s="677">
        <v>1.1599999999999999</v>
      </c>
      <c r="E439" s="654"/>
    </row>
    <row r="440" spans="1:5" x14ac:dyDescent="0.2">
      <c r="A440" s="674"/>
      <c r="B440" s="685" t="s">
        <v>877</v>
      </c>
      <c r="C440" s="683" t="s">
        <v>704</v>
      </c>
      <c r="D440" s="678">
        <v>1.1599999999999999</v>
      </c>
      <c r="E440" s="654"/>
    </row>
    <row r="441" spans="1:5" x14ac:dyDescent="0.2">
      <c r="A441" s="674"/>
      <c r="B441" s="685" t="s">
        <v>878</v>
      </c>
      <c r="C441" s="683" t="s">
        <v>704</v>
      </c>
      <c r="D441" s="677">
        <v>1.1599999999999999</v>
      </c>
      <c r="E441" s="654"/>
    </row>
    <row r="442" spans="1:5" x14ac:dyDescent="0.2">
      <c r="A442" s="674"/>
      <c r="B442" s="685" t="s">
        <v>879</v>
      </c>
      <c r="C442" s="683" t="s">
        <v>704</v>
      </c>
      <c r="D442" s="678">
        <v>1.1599999999999999</v>
      </c>
      <c r="E442" s="654"/>
    </row>
    <row r="443" spans="1:5" x14ac:dyDescent="0.2">
      <c r="A443" s="674"/>
      <c r="B443" s="685" t="s">
        <v>880</v>
      </c>
      <c r="C443" s="683" t="s">
        <v>704</v>
      </c>
      <c r="D443" s="677">
        <v>1.1599999999999999</v>
      </c>
      <c r="E443" s="654"/>
    </row>
    <row r="444" spans="1:5" x14ac:dyDescent="0.2">
      <c r="A444" s="674"/>
      <c r="B444" s="685" t="s">
        <v>881</v>
      </c>
      <c r="C444" s="683" t="s">
        <v>704</v>
      </c>
      <c r="D444" s="678">
        <v>1.1599999999999999</v>
      </c>
      <c r="E444" s="654"/>
    </row>
    <row r="445" spans="1:5" x14ac:dyDescent="0.2">
      <c r="A445" s="674"/>
      <c r="B445" s="685" t="s">
        <v>882</v>
      </c>
      <c r="C445" s="683" t="s">
        <v>704</v>
      </c>
      <c r="D445" s="677">
        <v>1.1599999999999999</v>
      </c>
      <c r="E445" s="654"/>
    </row>
    <row r="446" spans="1:5" x14ac:dyDescent="0.2">
      <c r="A446" s="674"/>
      <c r="B446" s="685" t="s">
        <v>883</v>
      </c>
      <c r="C446" s="683" t="s">
        <v>704</v>
      </c>
      <c r="D446" s="678">
        <v>1.1599999999999999</v>
      </c>
      <c r="E446" s="654"/>
    </row>
    <row r="447" spans="1:5" x14ac:dyDescent="0.2">
      <c r="A447" s="674"/>
      <c r="B447" s="685" t="s">
        <v>884</v>
      </c>
      <c r="C447" s="683" t="s">
        <v>704</v>
      </c>
      <c r="D447" s="677">
        <v>1.1599999999999999</v>
      </c>
      <c r="E447" s="654"/>
    </row>
    <row r="448" spans="1:5" x14ac:dyDescent="0.2">
      <c r="A448" s="674"/>
      <c r="B448" s="685" t="s">
        <v>885</v>
      </c>
      <c r="C448" s="683" t="s">
        <v>704</v>
      </c>
      <c r="D448" s="678">
        <v>1.1599999999999999</v>
      </c>
      <c r="E448" s="654"/>
    </row>
    <row r="449" spans="1:5" x14ac:dyDescent="0.2">
      <c r="A449" s="674"/>
      <c r="B449" s="685" t="s">
        <v>886</v>
      </c>
      <c r="C449" s="683" t="s">
        <v>704</v>
      </c>
      <c r="D449" s="677">
        <v>1.1599999999999999</v>
      </c>
      <c r="E449" s="654"/>
    </row>
    <row r="450" spans="1:5" x14ac:dyDescent="0.2">
      <c r="A450" s="674"/>
      <c r="B450" s="685" t="s">
        <v>887</v>
      </c>
      <c r="C450" s="683" t="s">
        <v>704</v>
      </c>
      <c r="D450" s="678">
        <v>1.1599999999999999</v>
      </c>
      <c r="E450" s="654"/>
    </row>
    <row r="451" spans="1:5" x14ac:dyDescent="0.2">
      <c r="A451" s="674"/>
      <c r="B451" s="685" t="s">
        <v>888</v>
      </c>
      <c r="C451" s="683" t="s">
        <v>704</v>
      </c>
      <c r="D451" s="677">
        <v>1.1599999999999999</v>
      </c>
      <c r="E451" s="654"/>
    </row>
    <row r="452" spans="1:5" x14ac:dyDescent="0.2">
      <c r="A452" s="674"/>
      <c r="B452" s="685" t="s">
        <v>889</v>
      </c>
      <c r="C452" s="683" t="s">
        <v>704</v>
      </c>
      <c r="D452" s="678">
        <v>1.1599999999999999</v>
      </c>
      <c r="E452" s="654"/>
    </row>
    <row r="453" spans="1:5" x14ac:dyDescent="0.2">
      <c r="A453" s="674"/>
      <c r="B453" s="685" t="s">
        <v>890</v>
      </c>
      <c r="C453" s="683" t="s">
        <v>704</v>
      </c>
      <c r="D453" s="677">
        <v>1.1599999999999999</v>
      </c>
      <c r="E453" s="654"/>
    </row>
    <row r="454" spans="1:5" x14ac:dyDescent="0.2">
      <c r="A454" s="674"/>
      <c r="B454" s="685" t="s">
        <v>891</v>
      </c>
      <c r="C454" s="683" t="s">
        <v>704</v>
      </c>
      <c r="D454" s="678">
        <v>1.1599999999999999</v>
      </c>
      <c r="E454" s="654"/>
    </row>
    <row r="455" spans="1:5" x14ac:dyDescent="0.2">
      <c r="A455" s="674"/>
      <c r="B455" s="685" t="s">
        <v>892</v>
      </c>
      <c r="C455" s="683" t="s">
        <v>704</v>
      </c>
      <c r="D455" s="677">
        <v>1.1599999999999999</v>
      </c>
      <c r="E455" s="654"/>
    </row>
    <row r="456" spans="1:5" x14ac:dyDescent="0.2">
      <c r="A456" s="674"/>
      <c r="B456" s="685" t="s">
        <v>893</v>
      </c>
      <c r="C456" s="683" t="s">
        <v>704</v>
      </c>
      <c r="D456" s="678">
        <v>1.1599999999999999</v>
      </c>
      <c r="E456" s="654"/>
    </row>
    <row r="457" spans="1:5" x14ac:dyDescent="0.2">
      <c r="A457" s="674"/>
      <c r="B457" s="685" t="s">
        <v>894</v>
      </c>
      <c r="C457" s="683" t="s">
        <v>704</v>
      </c>
      <c r="D457" s="677">
        <v>1.1599999999999999</v>
      </c>
      <c r="E457" s="654"/>
    </row>
    <row r="458" spans="1:5" x14ac:dyDescent="0.2">
      <c r="A458" s="674"/>
      <c r="B458" s="685" t="s">
        <v>895</v>
      </c>
      <c r="C458" s="683" t="s">
        <v>704</v>
      </c>
      <c r="D458" s="678">
        <v>1.1599999999999999</v>
      </c>
      <c r="E458" s="654"/>
    </row>
    <row r="459" spans="1:5" x14ac:dyDescent="0.2">
      <c r="A459" s="674"/>
      <c r="B459" s="685" t="s">
        <v>896</v>
      </c>
      <c r="C459" s="683" t="s">
        <v>704</v>
      </c>
      <c r="D459" s="677">
        <v>1.1599999999999999</v>
      </c>
      <c r="E459" s="654"/>
    </row>
    <row r="460" spans="1:5" x14ac:dyDescent="0.2">
      <c r="A460" s="674"/>
      <c r="B460" s="685" t="s">
        <v>897</v>
      </c>
      <c r="C460" s="683" t="s">
        <v>704</v>
      </c>
      <c r="D460" s="678">
        <v>1.1599999999999999</v>
      </c>
      <c r="E460" s="654"/>
    </row>
    <row r="461" spans="1:5" x14ac:dyDescent="0.2">
      <c r="A461" s="674"/>
      <c r="B461" s="685" t="s">
        <v>898</v>
      </c>
      <c r="C461" s="683" t="s">
        <v>704</v>
      </c>
      <c r="D461" s="677">
        <v>1.1599999999999999</v>
      </c>
      <c r="E461" s="654"/>
    </row>
    <row r="462" spans="1:5" x14ac:dyDescent="0.2">
      <c r="A462" s="674"/>
      <c r="B462" s="685" t="s">
        <v>899</v>
      </c>
      <c r="C462" s="683" t="s">
        <v>704</v>
      </c>
      <c r="D462" s="678">
        <v>1.1599999999999999</v>
      </c>
      <c r="E462" s="654"/>
    </row>
    <row r="463" spans="1:5" x14ac:dyDescent="0.2">
      <c r="A463" s="674"/>
      <c r="B463" s="685" t="s">
        <v>900</v>
      </c>
      <c r="C463" s="683" t="s">
        <v>704</v>
      </c>
      <c r="D463" s="677">
        <v>1.1599999999999999</v>
      </c>
      <c r="E463" s="654"/>
    </row>
    <row r="464" spans="1:5" x14ac:dyDescent="0.2">
      <c r="A464" s="674"/>
      <c r="B464" s="685" t="s">
        <v>901</v>
      </c>
      <c r="C464" s="683" t="s">
        <v>704</v>
      </c>
      <c r="D464" s="678">
        <v>1.1599999999999999</v>
      </c>
      <c r="E464" s="654"/>
    </row>
    <row r="465" spans="1:5" x14ac:dyDescent="0.2">
      <c r="A465" s="674"/>
      <c r="B465" s="685" t="s">
        <v>902</v>
      </c>
      <c r="C465" s="683" t="s">
        <v>704</v>
      </c>
      <c r="D465" s="677">
        <v>1.1599999999999999</v>
      </c>
      <c r="E465" s="654"/>
    </row>
    <row r="466" spans="1:5" x14ac:dyDescent="0.2">
      <c r="A466" s="674"/>
      <c r="B466" s="685" t="s">
        <v>903</v>
      </c>
      <c r="C466" s="683" t="s">
        <v>704</v>
      </c>
      <c r="D466" s="678">
        <v>1.1599999999999999</v>
      </c>
      <c r="E466" s="654"/>
    </row>
    <row r="467" spans="1:5" x14ac:dyDescent="0.2">
      <c r="A467" s="674"/>
      <c r="B467" s="685" t="s">
        <v>904</v>
      </c>
      <c r="C467" s="683" t="s">
        <v>704</v>
      </c>
      <c r="D467" s="677">
        <v>1.1599999999999999</v>
      </c>
      <c r="E467" s="654"/>
    </row>
    <row r="468" spans="1:5" x14ac:dyDescent="0.2">
      <c r="A468" s="674"/>
      <c r="B468" s="685" t="s">
        <v>905</v>
      </c>
      <c r="C468" s="683" t="s">
        <v>704</v>
      </c>
      <c r="D468" s="678">
        <v>1.1599999999999999</v>
      </c>
      <c r="E468" s="654"/>
    </row>
    <row r="469" spans="1:5" x14ac:dyDescent="0.2">
      <c r="A469" s="674"/>
      <c r="B469" s="685" t="s">
        <v>906</v>
      </c>
      <c r="C469" s="683" t="s">
        <v>704</v>
      </c>
      <c r="D469" s="677">
        <v>1.1599999999999999</v>
      </c>
      <c r="E469" s="654"/>
    </row>
    <row r="470" spans="1:5" x14ac:dyDescent="0.2">
      <c r="A470" s="674"/>
      <c r="B470" s="685" t="s">
        <v>907</v>
      </c>
      <c r="C470" s="683" t="s">
        <v>704</v>
      </c>
      <c r="D470" s="678">
        <v>1.1599999999999999</v>
      </c>
      <c r="E470" s="654"/>
    </row>
    <row r="471" spans="1:5" x14ac:dyDescent="0.2">
      <c r="A471" s="674"/>
      <c r="B471" s="685" t="s">
        <v>908</v>
      </c>
      <c r="C471" s="683" t="s">
        <v>704</v>
      </c>
      <c r="D471" s="677">
        <v>1.1599999999999999</v>
      </c>
      <c r="E471" s="654"/>
    </row>
    <row r="472" spans="1:5" x14ac:dyDescent="0.2">
      <c r="A472" s="674"/>
      <c r="B472" s="685" t="s">
        <v>909</v>
      </c>
      <c r="C472" s="683" t="s">
        <v>704</v>
      </c>
      <c r="D472" s="678">
        <v>1.1599999999999999</v>
      </c>
      <c r="E472" s="654"/>
    </row>
    <row r="473" spans="1:5" x14ac:dyDescent="0.2">
      <c r="A473" s="674"/>
      <c r="B473" s="685" t="s">
        <v>910</v>
      </c>
      <c r="C473" s="683" t="s">
        <v>704</v>
      </c>
      <c r="D473" s="677">
        <v>1.1599999999999999</v>
      </c>
      <c r="E473" s="654"/>
    </row>
    <row r="474" spans="1:5" x14ac:dyDescent="0.2">
      <c r="A474" s="674"/>
      <c r="B474" s="685" t="s">
        <v>911</v>
      </c>
      <c r="C474" s="683" t="s">
        <v>704</v>
      </c>
      <c r="D474" s="678">
        <v>1.1599999999999999</v>
      </c>
      <c r="E474" s="654"/>
    </row>
    <row r="475" spans="1:5" x14ac:dyDescent="0.2">
      <c r="A475" s="674"/>
      <c r="B475" s="685" t="s">
        <v>912</v>
      </c>
      <c r="C475" s="683" t="s">
        <v>704</v>
      </c>
      <c r="D475" s="677">
        <v>1.1599999999999999</v>
      </c>
      <c r="E475" s="654"/>
    </row>
    <row r="476" spans="1:5" x14ac:dyDescent="0.2">
      <c r="A476" s="674"/>
      <c r="B476" s="685" t="s">
        <v>913</v>
      </c>
      <c r="C476" s="683" t="s">
        <v>704</v>
      </c>
      <c r="D476" s="678">
        <v>1.1599999999999999</v>
      </c>
      <c r="E476" s="654"/>
    </row>
    <row r="477" spans="1:5" x14ac:dyDescent="0.2">
      <c r="A477" s="674"/>
      <c r="B477" s="685" t="s">
        <v>914</v>
      </c>
      <c r="C477" s="683" t="s">
        <v>704</v>
      </c>
      <c r="D477" s="677">
        <v>1.1599999999999999</v>
      </c>
      <c r="E477" s="654"/>
    </row>
    <row r="478" spans="1:5" x14ac:dyDescent="0.2">
      <c r="A478" s="674"/>
      <c r="B478" s="685" t="s">
        <v>915</v>
      </c>
      <c r="C478" s="683" t="s">
        <v>704</v>
      </c>
      <c r="D478" s="678">
        <v>1.1599999999999999</v>
      </c>
      <c r="E478" s="654"/>
    </row>
    <row r="479" spans="1:5" x14ac:dyDescent="0.2">
      <c r="A479" s="674"/>
      <c r="B479" s="685" t="s">
        <v>916</v>
      </c>
      <c r="C479" s="683" t="s">
        <v>704</v>
      </c>
      <c r="D479" s="677">
        <v>1.1599999999999999</v>
      </c>
      <c r="E479" s="654"/>
    </row>
    <row r="480" spans="1:5" x14ac:dyDescent="0.2">
      <c r="A480" s="674"/>
      <c r="B480" s="685" t="s">
        <v>917</v>
      </c>
      <c r="C480" s="683" t="s">
        <v>704</v>
      </c>
      <c r="D480" s="678">
        <v>1.1599999999999999</v>
      </c>
      <c r="E480" s="654"/>
    </row>
    <row r="481" spans="1:5" x14ac:dyDescent="0.2">
      <c r="A481" s="674"/>
      <c r="B481" s="685" t="s">
        <v>918</v>
      </c>
      <c r="C481" s="683" t="s">
        <v>704</v>
      </c>
      <c r="D481" s="677">
        <v>1.1599999999999999</v>
      </c>
      <c r="E481" s="654"/>
    </row>
    <row r="482" spans="1:5" x14ac:dyDescent="0.2">
      <c r="A482" s="674"/>
      <c r="B482" s="685" t="s">
        <v>919</v>
      </c>
      <c r="C482" s="683" t="s">
        <v>704</v>
      </c>
      <c r="D482" s="678">
        <v>1.1599999999999999</v>
      </c>
      <c r="E482" s="654"/>
    </row>
    <row r="483" spans="1:5" x14ac:dyDescent="0.2">
      <c r="A483" s="674"/>
      <c r="B483" s="685" t="s">
        <v>920</v>
      </c>
      <c r="C483" s="683" t="s">
        <v>704</v>
      </c>
      <c r="D483" s="677">
        <v>1.1599999999999999</v>
      </c>
      <c r="E483" s="654"/>
    </row>
    <row r="484" spans="1:5" x14ac:dyDescent="0.2">
      <c r="A484" s="674"/>
      <c r="B484" s="685" t="s">
        <v>921</v>
      </c>
      <c r="C484" s="683" t="s">
        <v>704</v>
      </c>
      <c r="D484" s="678">
        <v>1.1599999999999999</v>
      </c>
      <c r="E484" s="654"/>
    </row>
    <row r="485" spans="1:5" x14ac:dyDescent="0.2">
      <c r="A485" s="674"/>
      <c r="B485" s="685" t="s">
        <v>922</v>
      </c>
      <c r="C485" s="683" t="s">
        <v>704</v>
      </c>
      <c r="D485" s="677">
        <v>1.1599999999999999</v>
      </c>
      <c r="E485" s="654"/>
    </row>
    <row r="486" spans="1:5" x14ac:dyDescent="0.2">
      <c r="A486" s="674"/>
      <c r="B486" s="685" t="s">
        <v>923</v>
      </c>
      <c r="C486" s="683" t="s">
        <v>704</v>
      </c>
      <c r="D486" s="678">
        <v>1.1599999999999999</v>
      </c>
      <c r="E486" s="654"/>
    </row>
    <row r="487" spans="1:5" x14ac:dyDescent="0.2">
      <c r="A487" s="674"/>
      <c r="B487" s="685" t="s">
        <v>924</v>
      </c>
      <c r="C487" s="683" t="s">
        <v>704</v>
      </c>
      <c r="D487" s="677">
        <v>1.1599999999999999</v>
      </c>
      <c r="E487" s="654"/>
    </row>
    <row r="488" spans="1:5" x14ac:dyDescent="0.2">
      <c r="A488" s="674"/>
      <c r="B488" s="685" t="s">
        <v>925</v>
      </c>
      <c r="C488" s="683" t="s">
        <v>704</v>
      </c>
      <c r="D488" s="678">
        <v>1.1599999999999999</v>
      </c>
      <c r="E488" s="654"/>
    </row>
    <row r="489" spans="1:5" x14ac:dyDescent="0.2">
      <c r="A489" s="674"/>
      <c r="B489" s="685" t="s">
        <v>926</v>
      </c>
      <c r="C489" s="683" t="s">
        <v>704</v>
      </c>
      <c r="D489" s="677">
        <v>1.1599999999999999</v>
      </c>
      <c r="E489" s="654"/>
    </row>
    <row r="490" spans="1:5" x14ac:dyDescent="0.2">
      <c r="A490" s="674"/>
      <c r="B490" s="685" t="s">
        <v>927</v>
      </c>
      <c r="C490" s="683" t="s">
        <v>704</v>
      </c>
      <c r="D490" s="678">
        <v>1.1599999999999999</v>
      </c>
      <c r="E490" s="654"/>
    </row>
    <row r="491" spans="1:5" x14ac:dyDescent="0.2">
      <c r="A491" s="674"/>
      <c r="B491" s="685" t="s">
        <v>928</v>
      </c>
      <c r="C491" s="683" t="s">
        <v>704</v>
      </c>
      <c r="D491" s="677">
        <v>1.1599999999999999</v>
      </c>
      <c r="E491" s="654"/>
    </row>
    <row r="492" spans="1:5" x14ac:dyDescent="0.2">
      <c r="A492" s="674"/>
      <c r="B492" s="685" t="s">
        <v>929</v>
      </c>
      <c r="C492" s="683" t="s">
        <v>704</v>
      </c>
      <c r="D492" s="678">
        <v>1.1599999999999999</v>
      </c>
      <c r="E492" s="654"/>
    </row>
    <row r="493" spans="1:5" x14ac:dyDescent="0.2">
      <c r="A493" s="674"/>
      <c r="B493" s="685" t="s">
        <v>930</v>
      </c>
      <c r="C493" s="683" t="s">
        <v>704</v>
      </c>
      <c r="D493" s="677">
        <v>1.1599999999999999</v>
      </c>
      <c r="E493" s="654"/>
    </row>
    <row r="494" spans="1:5" x14ac:dyDescent="0.2">
      <c r="A494" s="674"/>
      <c r="B494" s="685" t="s">
        <v>931</v>
      </c>
      <c r="C494" s="683" t="s">
        <v>704</v>
      </c>
      <c r="D494" s="678">
        <v>1.1599999999999999</v>
      </c>
      <c r="E494" s="654"/>
    </row>
    <row r="495" spans="1:5" x14ac:dyDescent="0.2">
      <c r="A495" s="674"/>
      <c r="B495" s="685" t="s">
        <v>932</v>
      </c>
      <c r="C495" s="683" t="s">
        <v>704</v>
      </c>
      <c r="D495" s="677">
        <v>1.1599999999999999</v>
      </c>
      <c r="E495" s="654"/>
    </row>
    <row r="496" spans="1:5" x14ac:dyDescent="0.2">
      <c r="A496" s="674"/>
      <c r="B496" s="685" t="s">
        <v>933</v>
      </c>
      <c r="C496" s="683" t="s">
        <v>704</v>
      </c>
      <c r="D496" s="678">
        <v>1.1599999999999999</v>
      </c>
      <c r="E496" s="654"/>
    </row>
    <row r="497" spans="1:5" x14ac:dyDescent="0.2">
      <c r="A497" s="674"/>
      <c r="B497" s="685" t="s">
        <v>934</v>
      </c>
      <c r="C497" s="683" t="s">
        <v>704</v>
      </c>
      <c r="D497" s="677">
        <v>1.1599999999999999</v>
      </c>
      <c r="E497" s="654"/>
    </row>
    <row r="498" spans="1:5" x14ac:dyDescent="0.2">
      <c r="A498" s="674"/>
      <c r="B498" s="685" t="s">
        <v>935</v>
      </c>
      <c r="C498" s="683" t="s">
        <v>704</v>
      </c>
      <c r="D498" s="678">
        <v>1.1599999999999999</v>
      </c>
      <c r="E498" s="654"/>
    </row>
    <row r="499" spans="1:5" x14ac:dyDescent="0.2">
      <c r="A499" s="674"/>
      <c r="B499" s="685" t="s">
        <v>936</v>
      </c>
      <c r="C499" s="683" t="s">
        <v>704</v>
      </c>
      <c r="D499" s="677">
        <v>1.1599999999999999</v>
      </c>
      <c r="E499" s="654"/>
    </row>
    <row r="500" spans="1:5" x14ac:dyDescent="0.2">
      <c r="A500" s="674"/>
      <c r="B500" s="685" t="s">
        <v>937</v>
      </c>
      <c r="C500" s="683" t="s">
        <v>704</v>
      </c>
      <c r="D500" s="678">
        <v>1.1599999999999999</v>
      </c>
      <c r="E500" s="654"/>
    </row>
    <row r="501" spans="1:5" x14ac:dyDescent="0.2">
      <c r="A501" s="674"/>
      <c r="B501" s="685" t="s">
        <v>938</v>
      </c>
      <c r="C501" s="683" t="s">
        <v>704</v>
      </c>
      <c r="D501" s="677">
        <v>1.1599999999999999</v>
      </c>
      <c r="E501" s="654"/>
    </row>
    <row r="502" spans="1:5" x14ac:dyDescent="0.2">
      <c r="A502" s="674"/>
      <c r="B502" s="685" t="s">
        <v>939</v>
      </c>
      <c r="C502" s="683" t="s">
        <v>704</v>
      </c>
      <c r="D502" s="678">
        <v>1.1599999999999999</v>
      </c>
      <c r="E502" s="654"/>
    </row>
    <row r="503" spans="1:5" x14ac:dyDescent="0.2">
      <c r="A503" s="674"/>
      <c r="B503" s="685" t="s">
        <v>940</v>
      </c>
      <c r="C503" s="683" t="s">
        <v>704</v>
      </c>
      <c r="D503" s="677">
        <v>1.1599999999999999</v>
      </c>
      <c r="E503" s="654"/>
    </row>
    <row r="504" spans="1:5" x14ac:dyDescent="0.2">
      <c r="A504" s="674"/>
      <c r="B504" s="685" t="s">
        <v>941</v>
      </c>
      <c r="C504" s="683" t="s">
        <v>704</v>
      </c>
      <c r="D504" s="678">
        <v>1.1599999999999999</v>
      </c>
      <c r="E504" s="654"/>
    </row>
    <row r="505" spans="1:5" x14ac:dyDescent="0.2">
      <c r="A505" s="674"/>
      <c r="B505" s="685" t="s">
        <v>942</v>
      </c>
      <c r="C505" s="683" t="s">
        <v>704</v>
      </c>
      <c r="D505" s="677">
        <v>1.1599999999999999</v>
      </c>
      <c r="E505" s="654"/>
    </row>
    <row r="506" spans="1:5" x14ac:dyDescent="0.2">
      <c r="A506" s="674"/>
      <c r="B506" s="685" t="s">
        <v>943</v>
      </c>
      <c r="C506" s="683" t="s">
        <v>704</v>
      </c>
      <c r="D506" s="678">
        <v>1.1599999999999999</v>
      </c>
      <c r="E506" s="654"/>
    </row>
    <row r="507" spans="1:5" x14ac:dyDescent="0.2">
      <c r="A507" s="674"/>
      <c r="B507" s="685" t="s">
        <v>944</v>
      </c>
      <c r="C507" s="683" t="s">
        <v>704</v>
      </c>
      <c r="D507" s="677">
        <v>1.1599999999999999</v>
      </c>
      <c r="E507" s="654"/>
    </row>
    <row r="508" spans="1:5" x14ac:dyDescent="0.2">
      <c r="A508" s="674"/>
      <c r="B508" s="685" t="s">
        <v>945</v>
      </c>
      <c r="C508" s="683" t="s">
        <v>704</v>
      </c>
      <c r="D508" s="678">
        <v>1.1599999999999999</v>
      </c>
      <c r="E508" s="654"/>
    </row>
    <row r="509" spans="1:5" x14ac:dyDescent="0.2">
      <c r="A509" s="674"/>
      <c r="B509" s="685" t="s">
        <v>946</v>
      </c>
      <c r="C509" s="683" t="s">
        <v>704</v>
      </c>
      <c r="D509" s="677">
        <v>1.1599999999999999</v>
      </c>
      <c r="E509" s="654"/>
    </row>
    <row r="510" spans="1:5" x14ac:dyDescent="0.2">
      <c r="A510" s="674"/>
      <c r="B510" s="685" t="s">
        <v>947</v>
      </c>
      <c r="C510" s="683" t="s">
        <v>704</v>
      </c>
      <c r="D510" s="678">
        <v>1.1599999999999999</v>
      </c>
      <c r="E510" s="654"/>
    </row>
    <row r="511" spans="1:5" x14ac:dyDescent="0.2">
      <c r="A511" s="674"/>
      <c r="B511" s="685" t="s">
        <v>948</v>
      </c>
      <c r="C511" s="683" t="s">
        <v>704</v>
      </c>
      <c r="D511" s="677">
        <v>1.1599999999999999</v>
      </c>
      <c r="E511" s="654"/>
    </row>
    <row r="512" spans="1:5" x14ac:dyDescent="0.2">
      <c r="A512" s="674"/>
      <c r="B512" s="685" t="s">
        <v>949</v>
      </c>
      <c r="C512" s="683" t="s">
        <v>704</v>
      </c>
      <c r="D512" s="678">
        <v>1.1599999999999999</v>
      </c>
      <c r="E512" s="654"/>
    </row>
    <row r="513" spans="1:5" x14ac:dyDescent="0.2">
      <c r="A513" s="674"/>
      <c r="B513" s="685" t="s">
        <v>950</v>
      </c>
      <c r="C513" s="683" t="s">
        <v>704</v>
      </c>
      <c r="D513" s="677">
        <v>1.1599999999999999</v>
      </c>
      <c r="E513" s="654"/>
    </row>
    <row r="514" spans="1:5" x14ac:dyDescent="0.2">
      <c r="A514" s="674"/>
      <c r="B514" s="685" t="s">
        <v>951</v>
      </c>
      <c r="C514" s="683" t="s">
        <v>704</v>
      </c>
      <c r="D514" s="678">
        <v>1.1599999999999999</v>
      </c>
      <c r="E514" s="654"/>
    </row>
    <row r="515" spans="1:5" x14ac:dyDescent="0.2">
      <c r="A515" s="674"/>
      <c r="B515" s="685" t="s">
        <v>952</v>
      </c>
      <c r="C515" s="683" t="s">
        <v>704</v>
      </c>
      <c r="D515" s="677">
        <v>1.1599999999999999</v>
      </c>
      <c r="E515" s="654"/>
    </row>
    <row r="516" spans="1:5" x14ac:dyDescent="0.2">
      <c r="A516" s="674"/>
      <c r="B516" s="685" t="s">
        <v>953</v>
      </c>
      <c r="C516" s="683" t="s">
        <v>704</v>
      </c>
      <c r="D516" s="678">
        <v>1.1599999999999999</v>
      </c>
      <c r="E516" s="654"/>
    </row>
    <row r="517" spans="1:5" x14ac:dyDescent="0.2">
      <c r="A517" s="674"/>
      <c r="B517" s="685" t="s">
        <v>954</v>
      </c>
      <c r="C517" s="683" t="s">
        <v>704</v>
      </c>
      <c r="D517" s="677">
        <v>1.1599999999999999</v>
      </c>
      <c r="E517" s="654"/>
    </row>
    <row r="518" spans="1:5" x14ac:dyDescent="0.2">
      <c r="A518" s="674"/>
      <c r="B518" s="685" t="s">
        <v>955</v>
      </c>
      <c r="C518" s="683" t="s">
        <v>704</v>
      </c>
      <c r="D518" s="678">
        <v>1.1599999999999999</v>
      </c>
      <c r="E518" s="654"/>
    </row>
    <row r="519" spans="1:5" x14ac:dyDescent="0.2">
      <c r="A519" s="674"/>
      <c r="B519" s="685" t="s">
        <v>956</v>
      </c>
      <c r="C519" s="683" t="s">
        <v>704</v>
      </c>
      <c r="D519" s="677">
        <v>1.1599999999999999</v>
      </c>
      <c r="E519" s="654"/>
    </row>
    <row r="520" spans="1:5" x14ac:dyDescent="0.2">
      <c r="A520" s="674"/>
      <c r="B520" s="685" t="s">
        <v>957</v>
      </c>
      <c r="C520" s="683" t="s">
        <v>704</v>
      </c>
      <c r="D520" s="678">
        <v>1.1599999999999999</v>
      </c>
      <c r="E520" s="654"/>
    </row>
    <row r="521" spans="1:5" x14ac:dyDescent="0.2">
      <c r="A521" s="674"/>
      <c r="B521" s="685" t="s">
        <v>958</v>
      </c>
      <c r="C521" s="683" t="s">
        <v>704</v>
      </c>
      <c r="D521" s="677">
        <v>1.1599999999999999</v>
      </c>
      <c r="E521" s="654"/>
    </row>
    <row r="522" spans="1:5" x14ac:dyDescent="0.2">
      <c r="A522" s="674"/>
      <c r="B522" s="685" t="s">
        <v>959</v>
      </c>
      <c r="C522" s="683" t="s">
        <v>704</v>
      </c>
      <c r="D522" s="678">
        <v>1.1599999999999999</v>
      </c>
      <c r="E522" s="654"/>
    </row>
    <row r="523" spans="1:5" x14ac:dyDescent="0.2">
      <c r="A523" s="674"/>
      <c r="B523" s="685" t="s">
        <v>960</v>
      </c>
      <c r="C523" s="683" t="s">
        <v>704</v>
      </c>
      <c r="D523" s="677">
        <v>1.1599999999999999</v>
      </c>
      <c r="E523" s="654"/>
    </row>
    <row r="524" spans="1:5" x14ac:dyDescent="0.2">
      <c r="A524" s="674"/>
      <c r="B524" s="685" t="s">
        <v>961</v>
      </c>
      <c r="C524" s="683" t="s">
        <v>704</v>
      </c>
      <c r="D524" s="678">
        <v>1.1599999999999999</v>
      </c>
      <c r="E524" s="654"/>
    </row>
    <row r="525" spans="1:5" x14ac:dyDescent="0.2">
      <c r="A525" s="674"/>
      <c r="B525" s="685" t="s">
        <v>962</v>
      </c>
      <c r="C525" s="683" t="s">
        <v>704</v>
      </c>
      <c r="D525" s="677">
        <v>1.1599999999999999</v>
      </c>
      <c r="E525" s="654"/>
    </row>
    <row r="526" spans="1:5" x14ac:dyDescent="0.2">
      <c r="A526" s="674"/>
      <c r="B526" s="685" t="s">
        <v>963</v>
      </c>
      <c r="C526" s="683" t="s">
        <v>704</v>
      </c>
      <c r="D526" s="678">
        <v>1.1599999999999999</v>
      </c>
      <c r="E526" s="654"/>
    </row>
    <row r="527" spans="1:5" x14ac:dyDescent="0.2">
      <c r="A527" s="674"/>
      <c r="B527" s="685" t="s">
        <v>964</v>
      </c>
      <c r="C527" s="683" t="s">
        <v>704</v>
      </c>
      <c r="D527" s="677">
        <v>1.1599999999999999</v>
      </c>
      <c r="E527" s="654"/>
    </row>
    <row r="528" spans="1:5" x14ac:dyDescent="0.2">
      <c r="A528" s="674"/>
      <c r="B528" s="685" t="s">
        <v>965</v>
      </c>
      <c r="C528" s="683" t="s">
        <v>704</v>
      </c>
      <c r="D528" s="678">
        <v>1.1599999999999999</v>
      </c>
      <c r="E528" s="654"/>
    </row>
    <row r="529" spans="1:5" x14ac:dyDescent="0.2">
      <c r="A529" s="674"/>
      <c r="B529" s="685" t="s">
        <v>966</v>
      </c>
      <c r="C529" s="683" t="s">
        <v>704</v>
      </c>
      <c r="D529" s="677">
        <v>1.1599999999999999</v>
      </c>
      <c r="E529" s="654"/>
    </row>
    <row r="530" spans="1:5" x14ac:dyDescent="0.2">
      <c r="A530" s="674"/>
      <c r="B530" s="685" t="s">
        <v>967</v>
      </c>
      <c r="C530" s="683" t="s">
        <v>704</v>
      </c>
      <c r="D530" s="678">
        <v>1.1599999999999999</v>
      </c>
      <c r="E530" s="654"/>
    </row>
    <row r="531" spans="1:5" x14ac:dyDescent="0.2">
      <c r="A531" s="674"/>
      <c r="B531" s="685" t="s">
        <v>968</v>
      </c>
      <c r="C531" s="683" t="s">
        <v>704</v>
      </c>
      <c r="D531" s="677">
        <v>1.1599999999999999</v>
      </c>
      <c r="E531" s="654"/>
    </row>
    <row r="532" spans="1:5" x14ac:dyDescent="0.2">
      <c r="A532" s="674"/>
      <c r="B532" s="685" t="s">
        <v>969</v>
      </c>
      <c r="C532" s="683" t="s">
        <v>704</v>
      </c>
      <c r="D532" s="678">
        <v>1.1599999999999999</v>
      </c>
      <c r="E532" s="654"/>
    </row>
    <row r="533" spans="1:5" x14ac:dyDescent="0.2">
      <c r="A533" s="674"/>
      <c r="B533" s="685" t="s">
        <v>970</v>
      </c>
      <c r="C533" s="683" t="s">
        <v>704</v>
      </c>
      <c r="D533" s="677">
        <v>1.1599999999999999</v>
      </c>
      <c r="E533" s="654"/>
    </row>
    <row r="534" spans="1:5" x14ac:dyDescent="0.2">
      <c r="A534" s="674"/>
      <c r="B534" s="685" t="s">
        <v>971</v>
      </c>
      <c r="C534" s="683" t="s">
        <v>704</v>
      </c>
      <c r="D534" s="678">
        <v>1.1599999999999999</v>
      </c>
      <c r="E534" s="654"/>
    </row>
    <row r="535" spans="1:5" x14ac:dyDescent="0.2">
      <c r="A535" s="674"/>
      <c r="B535" s="685" t="s">
        <v>972</v>
      </c>
      <c r="C535" s="683" t="s">
        <v>704</v>
      </c>
      <c r="D535" s="677">
        <v>1.1599999999999999</v>
      </c>
      <c r="E535" s="654"/>
    </row>
    <row r="536" spans="1:5" x14ac:dyDescent="0.2">
      <c r="A536" s="674"/>
      <c r="B536" s="685" t="s">
        <v>973</v>
      </c>
      <c r="C536" s="683" t="s">
        <v>704</v>
      </c>
      <c r="D536" s="678">
        <v>1.1599999999999999</v>
      </c>
      <c r="E536" s="654"/>
    </row>
    <row r="537" spans="1:5" x14ac:dyDescent="0.2">
      <c r="A537" s="674"/>
      <c r="B537" s="685" t="s">
        <v>974</v>
      </c>
      <c r="C537" s="683" t="s">
        <v>704</v>
      </c>
      <c r="D537" s="677">
        <v>1.1599999999999999</v>
      </c>
      <c r="E537" s="654"/>
    </row>
    <row r="538" spans="1:5" x14ac:dyDescent="0.2">
      <c r="A538" s="674"/>
      <c r="B538" s="685" t="s">
        <v>975</v>
      </c>
      <c r="C538" s="683" t="s">
        <v>704</v>
      </c>
      <c r="D538" s="678">
        <v>1.1599999999999999</v>
      </c>
      <c r="E538" s="654"/>
    </row>
    <row r="539" spans="1:5" x14ac:dyDescent="0.2">
      <c r="A539" s="674"/>
      <c r="B539" s="685" t="s">
        <v>976</v>
      </c>
      <c r="C539" s="683" t="s">
        <v>704</v>
      </c>
      <c r="D539" s="677">
        <v>1.1599999999999999</v>
      </c>
      <c r="E539" s="654"/>
    </row>
    <row r="540" spans="1:5" x14ac:dyDescent="0.2">
      <c r="A540" s="674"/>
      <c r="B540" s="685" t="s">
        <v>977</v>
      </c>
      <c r="C540" s="683" t="s">
        <v>704</v>
      </c>
      <c r="D540" s="678">
        <v>1.1599999999999999</v>
      </c>
      <c r="E540" s="654"/>
    </row>
    <row r="541" spans="1:5" x14ac:dyDescent="0.2">
      <c r="A541" s="674"/>
      <c r="B541" s="685" t="s">
        <v>978</v>
      </c>
      <c r="C541" s="683" t="s">
        <v>704</v>
      </c>
      <c r="D541" s="677">
        <v>1.1599999999999999</v>
      </c>
      <c r="E541" s="654"/>
    </row>
    <row r="542" spans="1:5" x14ac:dyDescent="0.2">
      <c r="A542" s="674"/>
      <c r="B542" s="685" t="s">
        <v>979</v>
      </c>
      <c r="C542" s="683" t="s">
        <v>704</v>
      </c>
      <c r="D542" s="678">
        <v>1.1599999999999999</v>
      </c>
      <c r="E542" s="654"/>
    </row>
    <row r="543" spans="1:5" x14ac:dyDescent="0.2">
      <c r="A543" s="674"/>
      <c r="B543" s="685" t="s">
        <v>980</v>
      </c>
      <c r="C543" s="683" t="s">
        <v>704</v>
      </c>
      <c r="D543" s="677">
        <v>1.1599999999999999</v>
      </c>
      <c r="E543" s="654"/>
    </row>
    <row r="544" spans="1:5" x14ac:dyDescent="0.2">
      <c r="A544" s="674"/>
      <c r="B544" s="685" t="s">
        <v>981</v>
      </c>
      <c r="C544" s="683" t="s">
        <v>704</v>
      </c>
      <c r="D544" s="678">
        <v>1.1599999999999999</v>
      </c>
      <c r="E544" s="654"/>
    </row>
    <row r="545" spans="1:5" x14ac:dyDescent="0.2">
      <c r="A545" s="674"/>
      <c r="B545" s="685" t="s">
        <v>982</v>
      </c>
      <c r="C545" s="683" t="s">
        <v>704</v>
      </c>
      <c r="D545" s="677">
        <v>1.1599999999999999</v>
      </c>
      <c r="E545" s="654"/>
    </row>
    <row r="546" spans="1:5" x14ac:dyDescent="0.2">
      <c r="A546" s="674"/>
      <c r="B546" s="685" t="s">
        <v>983</v>
      </c>
      <c r="C546" s="683" t="s">
        <v>704</v>
      </c>
      <c r="D546" s="678">
        <v>1.1599999999999999</v>
      </c>
      <c r="E546" s="654"/>
    </row>
    <row r="547" spans="1:5" x14ac:dyDescent="0.2">
      <c r="A547" s="674"/>
      <c r="B547" s="685" t="s">
        <v>984</v>
      </c>
      <c r="C547" s="683" t="s">
        <v>704</v>
      </c>
      <c r="D547" s="677">
        <v>1.1599999999999999</v>
      </c>
      <c r="E547" s="654"/>
    </row>
    <row r="548" spans="1:5" x14ac:dyDescent="0.2">
      <c r="A548" s="674"/>
      <c r="B548" s="685" t="s">
        <v>985</v>
      </c>
      <c r="C548" s="683" t="s">
        <v>704</v>
      </c>
      <c r="D548" s="678">
        <v>1.1599999999999999</v>
      </c>
      <c r="E548" s="654"/>
    </row>
    <row r="549" spans="1:5" x14ac:dyDescent="0.2">
      <c r="A549" s="674"/>
      <c r="B549" s="685" t="s">
        <v>986</v>
      </c>
      <c r="C549" s="683" t="s">
        <v>704</v>
      </c>
      <c r="D549" s="677">
        <v>1.1599999999999999</v>
      </c>
      <c r="E549" s="654"/>
    </row>
    <row r="550" spans="1:5" x14ac:dyDescent="0.2">
      <c r="A550" s="674"/>
      <c r="B550" s="685" t="s">
        <v>987</v>
      </c>
      <c r="C550" s="683" t="s">
        <v>704</v>
      </c>
      <c r="D550" s="678">
        <v>1.1599999999999999</v>
      </c>
      <c r="E550" s="654"/>
    </row>
    <row r="551" spans="1:5" x14ac:dyDescent="0.2">
      <c r="A551" s="674"/>
      <c r="B551" s="685" t="s">
        <v>988</v>
      </c>
      <c r="C551" s="683" t="s">
        <v>704</v>
      </c>
      <c r="D551" s="677">
        <v>1.1599999999999999</v>
      </c>
      <c r="E551" s="654"/>
    </row>
    <row r="552" spans="1:5" x14ac:dyDescent="0.2">
      <c r="A552" s="674"/>
      <c r="B552" s="685" t="s">
        <v>989</v>
      </c>
      <c r="C552" s="683" t="s">
        <v>704</v>
      </c>
      <c r="D552" s="678">
        <v>1.1599999999999999</v>
      </c>
      <c r="E552" s="654"/>
    </row>
    <row r="553" spans="1:5" x14ac:dyDescent="0.2">
      <c r="A553" s="674"/>
      <c r="B553" s="685" t="s">
        <v>990</v>
      </c>
      <c r="C553" s="683" t="s">
        <v>704</v>
      </c>
      <c r="D553" s="677">
        <v>1.1599999999999999</v>
      </c>
      <c r="E553" s="654"/>
    </row>
    <row r="554" spans="1:5" x14ac:dyDescent="0.2">
      <c r="A554" s="674"/>
      <c r="B554" s="685" t="s">
        <v>991</v>
      </c>
      <c r="C554" s="683" t="s">
        <v>704</v>
      </c>
      <c r="D554" s="678">
        <v>1.1599999999999999</v>
      </c>
      <c r="E554" s="654"/>
    </row>
    <row r="555" spans="1:5" x14ac:dyDescent="0.2">
      <c r="A555" s="674"/>
      <c r="B555" s="685" t="s">
        <v>992</v>
      </c>
      <c r="C555" s="683" t="s">
        <v>704</v>
      </c>
      <c r="D555" s="677">
        <v>1.1599999999999999</v>
      </c>
      <c r="E555" s="654"/>
    </row>
    <row r="556" spans="1:5" x14ac:dyDescent="0.2">
      <c r="A556" s="674"/>
      <c r="B556" s="685" t="s">
        <v>993</v>
      </c>
      <c r="C556" s="683" t="s">
        <v>704</v>
      </c>
      <c r="D556" s="678">
        <v>1.1599999999999999</v>
      </c>
      <c r="E556" s="654"/>
    </row>
    <row r="557" spans="1:5" x14ac:dyDescent="0.2">
      <c r="A557" s="674"/>
      <c r="B557" s="685" t="s">
        <v>994</v>
      </c>
      <c r="C557" s="683" t="s">
        <v>704</v>
      </c>
      <c r="D557" s="677">
        <v>1.1599999999999999</v>
      </c>
      <c r="E557" s="654"/>
    </row>
    <row r="558" spans="1:5" x14ac:dyDescent="0.2">
      <c r="A558" s="674"/>
      <c r="B558" s="685" t="s">
        <v>995</v>
      </c>
      <c r="C558" s="683" t="s">
        <v>704</v>
      </c>
      <c r="D558" s="678">
        <v>1.1599999999999999</v>
      </c>
      <c r="E558" s="654"/>
    </row>
    <row r="559" spans="1:5" x14ac:dyDescent="0.2">
      <c r="A559" s="674"/>
      <c r="B559" s="685" t="s">
        <v>996</v>
      </c>
      <c r="C559" s="683" t="s">
        <v>704</v>
      </c>
      <c r="D559" s="677">
        <v>1.1599999999999999</v>
      </c>
      <c r="E559" s="654"/>
    </row>
    <row r="560" spans="1:5" x14ac:dyDescent="0.2">
      <c r="A560" s="674"/>
      <c r="B560" s="685" t="s">
        <v>997</v>
      </c>
      <c r="C560" s="683" t="s">
        <v>704</v>
      </c>
      <c r="D560" s="678">
        <v>1.1599999999999999</v>
      </c>
      <c r="E560" s="654"/>
    </row>
    <row r="561" spans="1:5" x14ac:dyDescent="0.2">
      <c r="A561" s="674"/>
      <c r="B561" s="685" t="s">
        <v>998</v>
      </c>
      <c r="C561" s="683" t="s">
        <v>704</v>
      </c>
      <c r="D561" s="677">
        <v>1.1599999999999999</v>
      </c>
      <c r="E561" s="654"/>
    </row>
    <row r="562" spans="1:5" x14ac:dyDescent="0.2">
      <c r="A562" s="674"/>
      <c r="B562" s="685" t="s">
        <v>999</v>
      </c>
      <c r="C562" s="683" t="s">
        <v>704</v>
      </c>
      <c r="D562" s="678">
        <v>1.1599999999999999</v>
      </c>
      <c r="E562" s="654"/>
    </row>
    <row r="563" spans="1:5" x14ac:dyDescent="0.2">
      <c r="A563" s="674"/>
      <c r="B563" s="685" t="s">
        <v>1000</v>
      </c>
      <c r="C563" s="683" t="s">
        <v>704</v>
      </c>
      <c r="D563" s="677">
        <v>1.1599999999999999</v>
      </c>
      <c r="E563" s="654"/>
    </row>
    <row r="564" spans="1:5" x14ac:dyDescent="0.2">
      <c r="A564" s="674"/>
      <c r="B564" s="685" t="s">
        <v>1001</v>
      </c>
      <c r="C564" s="683" t="s">
        <v>704</v>
      </c>
      <c r="D564" s="678">
        <v>1.1599999999999999</v>
      </c>
      <c r="E564" s="654"/>
    </row>
    <row r="565" spans="1:5" x14ac:dyDescent="0.2">
      <c r="A565" s="674"/>
      <c r="B565" s="685" t="s">
        <v>1002</v>
      </c>
      <c r="C565" s="683" t="s">
        <v>704</v>
      </c>
      <c r="D565" s="677">
        <v>1.1599999999999999</v>
      </c>
      <c r="E565" s="654"/>
    </row>
    <row r="566" spans="1:5" x14ac:dyDescent="0.2">
      <c r="A566" s="674"/>
      <c r="B566" s="685" t="s">
        <v>1003</v>
      </c>
      <c r="C566" s="683" t="s">
        <v>704</v>
      </c>
      <c r="D566" s="678">
        <v>1.1599999999999999</v>
      </c>
      <c r="E566" s="654"/>
    </row>
    <row r="567" spans="1:5" x14ac:dyDescent="0.2">
      <c r="A567" s="674"/>
      <c r="B567" s="685" t="s">
        <v>1004</v>
      </c>
      <c r="C567" s="683" t="s">
        <v>704</v>
      </c>
      <c r="D567" s="677">
        <v>1.1599999999999999</v>
      </c>
      <c r="E567" s="654"/>
    </row>
    <row r="568" spans="1:5" x14ac:dyDescent="0.2">
      <c r="A568" s="674"/>
      <c r="B568" s="685" t="s">
        <v>1005</v>
      </c>
      <c r="C568" s="683" t="s">
        <v>704</v>
      </c>
      <c r="D568" s="678">
        <v>1.1599999999999999</v>
      </c>
      <c r="E568" s="654"/>
    </row>
    <row r="569" spans="1:5" x14ac:dyDescent="0.2">
      <c r="A569" s="674"/>
      <c r="B569" s="685" t="s">
        <v>1006</v>
      </c>
      <c r="C569" s="683" t="s">
        <v>704</v>
      </c>
      <c r="D569" s="677">
        <v>1.1599999999999999</v>
      </c>
      <c r="E569" s="654"/>
    </row>
    <row r="570" spans="1:5" x14ac:dyDescent="0.2">
      <c r="A570" s="674"/>
      <c r="B570" s="685" t="s">
        <v>1007</v>
      </c>
      <c r="C570" s="683" t="s">
        <v>704</v>
      </c>
      <c r="D570" s="678">
        <v>1.1599999999999999</v>
      </c>
      <c r="E570" s="654"/>
    </row>
    <row r="571" spans="1:5" x14ac:dyDescent="0.2">
      <c r="A571" s="674"/>
      <c r="B571" s="685" t="s">
        <v>1008</v>
      </c>
      <c r="C571" s="683" t="s">
        <v>704</v>
      </c>
      <c r="D571" s="677">
        <v>1.1599999999999999</v>
      </c>
      <c r="E571" s="654"/>
    </row>
    <row r="572" spans="1:5" x14ac:dyDescent="0.2">
      <c r="A572" s="674"/>
      <c r="B572" s="685" t="s">
        <v>1009</v>
      </c>
      <c r="C572" s="683" t="s">
        <v>704</v>
      </c>
      <c r="D572" s="678">
        <v>1.1599999999999999</v>
      </c>
      <c r="E572" s="654"/>
    </row>
    <row r="573" spans="1:5" x14ac:dyDescent="0.2">
      <c r="A573" s="674"/>
      <c r="B573" s="685" t="s">
        <v>1010</v>
      </c>
      <c r="C573" s="683" t="s">
        <v>704</v>
      </c>
      <c r="D573" s="677">
        <v>1.1599999999999999</v>
      </c>
      <c r="E573" s="654"/>
    </row>
    <row r="574" spans="1:5" x14ac:dyDescent="0.2">
      <c r="A574" s="674"/>
      <c r="B574" s="685" t="s">
        <v>1011</v>
      </c>
      <c r="C574" s="683" t="s">
        <v>704</v>
      </c>
      <c r="D574" s="678">
        <v>1.1599999999999999</v>
      </c>
      <c r="E574" s="654"/>
    </row>
    <row r="575" spans="1:5" x14ac:dyDescent="0.2">
      <c r="A575" s="674"/>
      <c r="B575" s="685" t="s">
        <v>1012</v>
      </c>
      <c r="C575" s="683" t="s">
        <v>704</v>
      </c>
      <c r="D575" s="677">
        <v>1.1599999999999999</v>
      </c>
      <c r="E575" s="654"/>
    </row>
    <row r="576" spans="1:5" x14ac:dyDescent="0.2">
      <c r="A576" s="674"/>
      <c r="B576" s="685" t="s">
        <v>1013</v>
      </c>
      <c r="C576" s="683" t="s">
        <v>704</v>
      </c>
      <c r="D576" s="678">
        <v>1.1599999999999999</v>
      </c>
      <c r="E576" s="654"/>
    </row>
    <row r="577" spans="1:5" x14ac:dyDescent="0.2">
      <c r="A577" s="674"/>
      <c r="B577" s="685" t="s">
        <v>1014</v>
      </c>
      <c r="C577" s="683" t="s">
        <v>704</v>
      </c>
      <c r="D577" s="677">
        <v>1.1599999999999999</v>
      </c>
      <c r="E577" s="654"/>
    </row>
    <row r="578" spans="1:5" x14ac:dyDescent="0.2">
      <c r="A578" s="674"/>
      <c r="B578" s="685" t="s">
        <v>1015</v>
      </c>
      <c r="C578" s="683" t="s">
        <v>704</v>
      </c>
      <c r="D578" s="678">
        <v>1.1599999999999999</v>
      </c>
      <c r="E578" s="654"/>
    </row>
    <row r="579" spans="1:5" x14ac:dyDescent="0.2">
      <c r="A579" s="674"/>
      <c r="B579" s="685" t="s">
        <v>1016</v>
      </c>
      <c r="C579" s="683" t="s">
        <v>704</v>
      </c>
      <c r="D579" s="677">
        <v>1.1599999999999999</v>
      </c>
      <c r="E579" s="654"/>
    </row>
    <row r="580" spans="1:5" x14ac:dyDescent="0.2">
      <c r="A580" s="674"/>
      <c r="B580" s="685" t="s">
        <v>1017</v>
      </c>
      <c r="C580" s="683" t="s">
        <v>704</v>
      </c>
      <c r="D580" s="678">
        <v>1.1599999999999999</v>
      </c>
      <c r="E580" s="654"/>
    </row>
    <row r="581" spans="1:5" x14ac:dyDescent="0.2">
      <c r="A581" s="674"/>
      <c r="B581" s="685" t="s">
        <v>1018</v>
      </c>
      <c r="C581" s="683" t="s">
        <v>704</v>
      </c>
      <c r="D581" s="677">
        <v>1.1599999999999999</v>
      </c>
      <c r="E581" s="654"/>
    </row>
    <row r="582" spans="1:5" x14ac:dyDescent="0.2">
      <c r="A582" s="674"/>
      <c r="B582" s="685" t="s">
        <v>1019</v>
      </c>
      <c r="C582" s="683" t="s">
        <v>704</v>
      </c>
      <c r="D582" s="678">
        <v>1.1599999999999999</v>
      </c>
      <c r="E582" s="654"/>
    </row>
    <row r="583" spans="1:5" x14ac:dyDescent="0.2">
      <c r="A583" s="674"/>
      <c r="B583" s="685" t="s">
        <v>1020</v>
      </c>
      <c r="C583" s="683" t="s">
        <v>704</v>
      </c>
      <c r="D583" s="677">
        <v>1.1599999999999999</v>
      </c>
      <c r="E583" s="654"/>
    </row>
    <row r="584" spans="1:5" x14ac:dyDescent="0.2">
      <c r="A584" s="674"/>
      <c r="B584" s="685" t="s">
        <v>1021</v>
      </c>
      <c r="C584" s="683" t="s">
        <v>704</v>
      </c>
      <c r="D584" s="678">
        <v>1.1599999999999999</v>
      </c>
      <c r="E584" s="654"/>
    </row>
    <row r="585" spans="1:5" x14ac:dyDescent="0.2">
      <c r="A585" s="674"/>
      <c r="B585" s="685" t="s">
        <v>1022</v>
      </c>
      <c r="C585" s="683" t="s">
        <v>704</v>
      </c>
      <c r="D585" s="677">
        <v>1.1599999999999999</v>
      </c>
      <c r="E585" s="654"/>
    </row>
    <row r="586" spans="1:5" x14ac:dyDescent="0.2">
      <c r="A586" s="674"/>
      <c r="B586" s="685" t="s">
        <v>1023</v>
      </c>
      <c r="C586" s="683" t="s">
        <v>704</v>
      </c>
      <c r="D586" s="678">
        <v>1.1599999999999999</v>
      </c>
      <c r="E586" s="654"/>
    </row>
    <row r="587" spans="1:5" x14ac:dyDescent="0.2">
      <c r="A587" s="674"/>
      <c r="B587" s="685" t="s">
        <v>1024</v>
      </c>
      <c r="C587" s="683" t="s">
        <v>704</v>
      </c>
      <c r="D587" s="677">
        <v>1.1599999999999999</v>
      </c>
      <c r="E587" s="654"/>
    </row>
    <row r="588" spans="1:5" x14ac:dyDescent="0.2">
      <c r="A588" s="674"/>
      <c r="B588" s="685" t="s">
        <v>1025</v>
      </c>
      <c r="C588" s="683" t="s">
        <v>704</v>
      </c>
      <c r="D588" s="678">
        <v>1.1599999999999999</v>
      </c>
      <c r="E588" s="654"/>
    </row>
    <row r="589" spans="1:5" x14ac:dyDescent="0.2">
      <c r="A589" s="674"/>
      <c r="B589" s="685" t="s">
        <v>1026</v>
      </c>
      <c r="C589" s="683" t="s">
        <v>704</v>
      </c>
      <c r="D589" s="677">
        <v>1.1599999999999999</v>
      </c>
      <c r="E589" s="654"/>
    </row>
    <row r="590" spans="1:5" x14ac:dyDescent="0.2">
      <c r="A590" s="674"/>
      <c r="B590" s="685" t="s">
        <v>1027</v>
      </c>
      <c r="C590" s="683" t="s">
        <v>704</v>
      </c>
      <c r="D590" s="678">
        <v>1.1599999999999999</v>
      </c>
      <c r="E590" s="654"/>
    </row>
    <row r="591" spans="1:5" x14ac:dyDescent="0.2">
      <c r="A591" s="674"/>
      <c r="B591" s="685" t="s">
        <v>1028</v>
      </c>
      <c r="C591" s="683" t="s">
        <v>704</v>
      </c>
      <c r="D591" s="677">
        <v>1.1599999999999999</v>
      </c>
      <c r="E591" s="654"/>
    </row>
    <row r="592" spans="1:5" x14ac:dyDescent="0.2">
      <c r="A592" s="674"/>
      <c r="B592" s="685" t="s">
        <v>1029</v>
      </c>
      <c r="C592" s="683" t="s">
        <v>704</v>
      </c>
      <c r="D592" s="678">
        <v>1.1599999999999999</v>
      </c>
      <c r="E592" s="654"/>
    </row>
    <row r="593" spans="1:5" x14ac:dyDescent="0.2">
      <c r="A593" s="674"/>
      <c r="B593" s="685" t="s">
        <v>1030</v>
      </c>
      <c r="C593" s="683" t="s">
        <v>704</v>
      </c>
      <c r="D593" s="677">
        <v>1.1599999999999999</v>
      </c>
      <c r="E593" s="654"/>
    </row>
    <row r="594" spans="1:5" x14ac:dyDescent="0.2">
      <c r="A594" s="674"/>
      <c r="B594" s="685" t="s">
        <v>1031</v>
      </c>
      <c r="C594" s="683" t="s">
        <v>704</v>
      </c>
      <c r="D594" s="678">
        <v>1.1599999999999999</v>
      </c>
      <c r="E594" s="654"/>
    </row>
    <row r="595" spans="1:5" x14ac:dyDescent="0.2">
      <c r="A595" s="674"/>
      <c r="B595" s="685" t="s">
        <v>1032</v>
      </c>
      <c r="C595" s="683" t="s">
        <v>704</v>
      </c>
      <c r="D595" s="677">
        <v>1.1599999999999999</v>
      </c>
      <c r="E595" s="654"/>
    </row>
    <row r="596" spans="1:5" x14ac:dyDescent="0.2">
      <c r="A596" s="674"/>
      <c r="B596" s="685" t="s">
        <v>1033</v>
      </c>
      <c r="C596" s="683" t="s">
        <v>704</v>
      </c>
      <c r="D596" s="678">
        <v>1.1599999999999999</v>
      </c>
      <c r="E596" s="654"/>
    </row>
    <row r="597" spans="1:5" x14ac:dyDescent="0.2">
      <c r="A597" s="674"/>
      <c r="B597" s="685" t="s">
        <v>1034</v>
      </c>
      <c r="C597" s="683" t="s">
        <v>704</v>
      </c>
      <c r="D597" s="677">
        <v>1.1599999999999999</v>
      </c>
      <c r="E597" s="654"/>
    </row>
    <row r="598" spans="1:5" x14ac:dyDescent="0.2">
      <c r="A598" s="674"/>
      <c r="B598" s="685" t="s">
        <v>1035</v>
      </c>
      <c r="C598" s="683" t="s">
        <v>704</v>
      </c>
      <c r="D598" s="678">
        <v>1.1599999999999999</v>
      </c>
      <c r="E598" s="654"/>
    </row>
    <row r="599" spans="1:5" x14ac:dyDescent="0.2">
      <c r="A599" s="674"/>
      <c r="B599" s="685" t="s">
        <v>1036</v>
      </c>
      <c r="C599" s="683" t="s">
        <v>704</v>
      </c>
      <c r="D599" s="677">
        <v>1.1599999999999999</v>
      </c>
      <c r="E599" s="654"/>
    </row>
    <row r="600" spans="1:5" x14ac:dyDescent="0.2">
      <c r="A600" s="674"/>
      <c r="B600" s="685" t="s">
        <v>1037</v>
      </c>
      <c r="C600" s="683" t="s">
        <v>704</v>
      </c>
      <c r="D600" s="678">
        <v>1.1599999999999999</v>
      </c>
      <c r="E600" s="654"/>
    </row>
    <row r="601" spans="1:5" x14ac:dyDescent="0.2">
      <c r="A601" s="674"/>
      <c r="B601" s="685" t="s">
        <v>1038</v>
      </c>
      <c r="C601" s="683" t="s">
        <v>704</v>
      </c>
      <c r="D601" s="677">
        <v>1.1599999999999999</v>
      </c>
      <c r="E601" s="654"/>
    </row>
    <row r="602" spans="1:5" x14ac:dyDescent="0.2">
      <c r="A602" s="674"/>
      <c r="B602" s="685" t="s">
        <v>1039</v>
      </c>
      <c r="C602" s="683" t="s">
        <v>704</v>
      </c>
      <c r="D602" s="678">
        <v>1.1599999999999999</v>
      </c>
      <c r="E602" s="654"/>
    </row>
    <row r="603" spans="1:5" x14ac:dyDescent="0.2">
      <c r="A603" s="674"/>
      <c r="B603" s="685" t="s">
        <v>1040</v>
      </c>
      <c r="C603" s="683" t="s">
        <v>704</v>
      </c>
      <c r="D603" s="677">
        <v>1.1599999999999999</v>
      </c>
      <c r="E603" s="654"/>
    </row>
    <row r="604" spans="1:5" x14ac:dyDescent="0.2">
      <c r="A604" s="674"/>
      <c r="B604" s="685" t="s">
        <v>1041</v>
      </c>
      <c r="C604" s="683" t="s">
        <v>704</v>
      </c>
      <c r="D604" s="678">
        <v>1.1599999999999999</v>
      </c>
      <c r="E604" s="654"/>
    </row>
    <row r="605" spans="1:5" x14ac:dyDescent="0.2">
      <c r="A605" s="674"/>
      <c r="B605" s="685" t="s">
        <v>1042</v>
      </c>
      <c r="C605" s="683" t="s">
        <v>704</v>
      </c>
      <c r="D605" s="677">
        <v>1.1599999999999999</v>
      </c>
      <c r="E605" s="654"/>
    </row>
    <row r="606" spans="1:5" x14ac:dyDescent="0.2">
      <c r="A606" s="674"/>
      <c r="B606" s="685" t="s">
        <v>1043</v>
      </c>
      <c r="C606" s="683" t="s">
        <v>704</v>
      </c>
      <c r="D606" s="678">
        <v>1.1599999999999999</v>
      </c>
      <c r="E606" s="654"/>
    </row>
    <row r="607" spans="1:5" x14ac:dyDescent="0.2">
      <c r="A607" s="674"/>
      <c r="B607" s="685" t="s">
        <v>1044</v>
      </c>
      <c r="C607" s="683" t="s">
        <v>704</v>
      </c>
      <c r="D607" s="677">
        <v>1.1599999999999999</v>
      </c>
      <c r="E607" s="654"/>
    </row>
    <row r="608" spans="1:5" x14ac:dyDescent="0.2">
      <c r="A608" s="674"/>
      <c r="B608" s="685" t="s">
        <v>1045</v>
      </c>
      <c r="C608" s="683" t="s">
        <v>704</v>
      </c>
      <c r="D608" s="678">
        <v>1.1599999999999999</v>
      </c>
      <c r="E608" s="654"/>
    </row>
    <row r="609" spans="1:5" x14ac:dyDescent="0.2">
      <c r="A609" s="674"/>
      <c r="B609" s="685" t="s">
        <v>1046</v>
      </c>
      <c r="C609" s="683" t="s">
        <v>704</v>
      </c>
      <c r="D609" s="677">
        <v>1.1599999999999999</v>
      </c>
      <c r="E609" s="654"/>
    </row>
    <row r="610" spans="1:5" x14ac:dyDescent="0.2">
      <c r="A610" s="674"/>
      <c r="B610" s="685" t="s">
        <v>1047</v>
      </c>
      <c r="C610" s="683" t="s">
        <v>704</v>
      </c>
      <c r="D610" s="678">
        <v>1.1599999999999999</v>
      </c>
      <c r="E610" s="654"/>
    </row>
    <row r="611" spans="1:5" x14ac:dyDescent="0.2">
      <c r="A611" s="674"/>
      <c r="B611" s="685" t="s">
        <v>1048</v>
      </c>
      <c r="C611" s="683" t="s">
        <v>704</v>
      </c>
      <c r="D611" s="677">
        <v>1.1599999999999999</v>
      </c>
      <c r="E611" s="654"/>
    </row>
    <row r="612" spans="1:5" x14ac:dyDescent="0.2">
      <c r="A612" s="674"/>
      <c r="B612" s="685" t="s">
        <v>1049</v>
      </c>
      <c r="C612" s="683" t="s">
        <v>704</v>
      </c>
      <c r="D612" s="678">
        <v>1.1599999999999999</v>
      </c>
      <c r="E612" s="654"/>
    </row>
    <row r="613" spans="1:5" x14ac:dyDescent="0.2">
      <c r="A613" s="674"/>
      <c r="B613" s="685" t="s">
        <v>1050</v>
      </c>
      <c r="C613" s="683" t="s">
        <v>704</v>
      </c>
      <c r="D613" s="677">
        <v>1.1599999999999999</v>
      </c>
      <c r="E613" s="654"/>
    </row>
    <row r="614" spans="1:5" x14ac:dyDescent="0.2">
      <c r="A614" s="674"/>
      <c r="B614" s="685" t="s">
        <v>1051</v>
      </c>
      <c r="C614" s="683" t="s">
        <v>704</v>
      </c>
      <c r="D614" s="678">
        <v>1.1599999999999999</v>
      </c>
      <c r="E614" s="654"/>
    </row>
    <row r="615" spans="1:5" x14ac:dyDescent="0.2">
      <c r="A615" s="674"/>
      <c r="B615" s="685" t="s">
        <v>1052</v>
      </c>
      <c r="C615" s="683" t="s">
        <v>704</v>
      </c>
      <c r="D615" s="677">
        <v>1.1599999999999999</v>
      </c>
      <c r="E615" s="654"/>
    </row>
    <row r="616" spans="1:5" x14ac:dyDescent="0.2">
      <c r="A616" s="674"/>
      <c r="B616" s="685" t="s">
        <v>1053</v>
      </c>
      <c r="C616" s="683" t="s">
        <v>704</v>
      </c>
      <c r="D616" s="678">
        <v>1.1599999999999999</v>
      </c>
      <c r="E616" s="654"/>
    </row>
    <row r="617" spans="1:5" x14ac:dyDescent="0.2">
      <c r="A617" s="674"/>
      <c r="B617" s="685" t="s">
        <v>1054</v>
      </c>
      <c r="C617" s="683" t="s">
        <v>704</v>
      </c>
      <c r="D617" s="677">
        <v>1.1599999999999999</v>
      </c>
      <c r="E617" s="654"/>
    </row>
    <row r="618" spans="1:5" x14ac:dyDescent="0.2">
      <c r="A618" s="674"/>
      <c r="B618" s="685" t="s">
        <v>1055</v>
      </c>
      <c r="C618" s="683" t="s">
        <v>704</v>
      </c>
      <c r="D618" s="678">
        <v>1.1599999999999999</v>
      </c>
      <c r="E618" s="654"/>
    </row>
    <row r="619" spans="1:5" x14ac:dyDescent="0.2">
      <c r="A619" s="674"/>
      <c r="B619" s="685" t="s">
        <v>1056</v>
      </c>
      <c r="C619" s="683" t="s">
        <v>704</v>
      </c>
      <c r="D619" s="677">
        <v>1.1599999999999999</v>
      </c>
      <c r="E619" s="654"/>
    </row>
    <row r="620" spans="1:5" x14ac:dyDescent="0.2">
      <c r="A620" s="674"/>
      <c r="B620" s="685" t="s">
        <v>1057</v>
      </c>
      <c r="C620" s="683" t="s">
        <v>704</v>
      </c>
      <c r="D620" s="678">
        <v>1.1599999999999999</v>
      </c>
      <c r="E620" s="654"/>
    </row>
    <row r="621" spans="1:5" x14ac:dyDescent="0.2">
      <c r="A621" s="674"/>
      <c r="B621" s="685" t="s">
        <v>1058</v>
      </c>
      <c r="C621" s="683" t="s">
        <v>704</v>
      </c>
      <c r="D621" s="677">
        <v>1.1599999999999999</v>
      </c>
      <c r="E621" s="654"/>
    </row>
    <row r="622" spans="1:5" x14ac:dyDescent="0.2">
      <c r="A622" s="674"/>
      <c r="B622" s="685" t="s">
        <v>1059</v>
      </c>
      <c r="C622" s="683" t="s">
        <v>704</v>
      </c>
      <c r="D622" s="678">
        <v>1.1599999999999999</v>
      </c>
      <c r="E622" s="654"/>
    </row>
    <row r="623" spans="1:5" x14ac:dyDescent="0.2">
      <c r="A623" s="674"/>
      <c r="B623" s="685" t="s">
        <v>1060</v>
      </c>
      <c r="C623" s="683" t="s">
        <v>704</v>
      </c>
      <c r="D623" s="677">
        <v>1.1599999999999999</v>
      </c>
      <c r="E623" s="654"/>
    </row>
    <row r="624" spans="1:5" x14ac:dyDescent="0.2">
      <c r="A624" s="674"/>
      <c r="B624" s="685" t="s">
        <v>1061</v>
      </c>
      <c r="C624" s="683" t="s">
        <v>704</v>
      </c>
      <c r="D624" s="678">
        <v>1.1599999999999999</v>
      </c>
      <c r="E624" s="654"/>
    </row>
    <row r="625" spans="1:5" x14ac:dyDescent="0.2">
      <c r="A625" s="674"/>
      <c r="B625" s="685" t="s">
        <v>1062</v>
      </c>
      <c r="C625" s="683" t="s">
        <v>704</v>
      </c>
      <c r="D625" s="677">
        <v>1.1599999999999999</v>
      </c>
      <c r="E625" s="654"/>
    </row>
    <row r="626" spans="1:5" x14ac:dyDescent="0.2">
      <c r="A626" s="674"/>
      <c r="B626" s="685" t="s">
        <v>1063</v>
      </c>
      <c r="C626" s="683" t="s">
        <v>704</v>
      </c>
      <c r="D626" s="678">
        <v>1.1599999999999999</v>
      </c>
      <c r="E626" s="654"/>
    </row>
    <row r="627" spans="1:5" x14ac:dyDescent="0.2">
      <c r="A627" s="674"/>
      <c r="B627" s="685" t="s">
        <v>1064</v>
      </c>
      <c r="C627" s="683" t="s">
        <v>704</v>
      </c>
      <c r="D627" s="677">
        <v>1.1599999999999999</v>
      </c>
      <c r="E627" s="654"/>
    </row>
    <row r="628" spans="1:5" x14ac:dyDescent="0.2">
      <c r="A628" s="674"/>
      <c r="B628" s="685" t="s">
        <v>1065</v>
      </c>
      <c r="C628" s="683" t="s">
        <v>704</v>
      </c>
      <c r="D628" s="678">
        <v>1.1599999999999999</v>
      </c>
      <c r="E628" s="654"/>
    </row>
    <row r="629" spans="1:5" x14ac:dyDescent="0.2">
      <c r="A629" s="674"/>
      <c r="B629" s="685" t="s">
        <v>1066</v>
      </c>
      <c r="C629" s="683" t="s">
        <v>704</v>
      </c>
      <c r="D629" s="677">
        <v>1.1599999999999999</v>
      </c>
      <c r="E629" s="654"/>
    </row>
    <row r="630" spans="1:5" x14ac:dyDescent="0.2">
      <c r="A630" s="674"/>
      <c r="B630" s="685" t="s">
        <v>1067</v>
      </c>
      <c r="C630" s="683" t="s">
        <v>704</v>
      </c>
      <c r="D630" s="678">
        <v>1.1599999999999999</v>
      </c>
      <c r="E630" s="654"/>
    </row>
    <row r="631" spans="1:5" x14ac:dyDescent="0.2">
      <c r="A631" s="674"/>
      <c r="B631" s="685" t="s">
        <v>1068</v>
      </c>
      <c r="C631" s="683" t="s">
        <v>704</v>
      </c>
      <c r="D631" s="677">
        <v>1.1599999999999999</v>
      </c>
      <c r="E631" s="654"/>
    </row>
    <row r="632" spans="1:5" x14ac:dyDescent="0.2">
      <c r="A632" s="674"/>
      <c r="B632" s="685" t="s">
        <v>1069</v>
      </c>
      <c r="C632" s="683" t="s">
        <v>704</v>
      </c>
      <c r="D632" s="678">
        <v>1.1599999999999999</v>
      </c>
      <c r="E632" s="654"/>
    </row>
    <row r="633" spans="1:5" x14ac:dyDescent="0.2">
      <c r="A633" s="674"/>
      <c r="B633" s="685" t="s">
        <v>1070</v>
      </c>
      <c r="C633" s="683" t="s">
        <v>704</v>
      </c>
      <c r="D633" s="677">
        <v>1.1599999999999999</v>
      </c>
      <c r="E633" s="654"/>
    </row>
    <row r="634" spans="1:5" x14ac:dyDescent="0.2">
      <c r="A634" s="674"/>
      <c r="B634" s="685" t="s">
        <v>1071</v>
      </c>
      <c r="C634" s="683" t="s">
        <v>704</v>
      </c>
      <c r="D634" s="678">
        <v>1.1599999999999999</v>
      </c>
      <c r="E634" s="654"/>
    </row>
    <row r="635" spans="1:5" x14ac:dyDescent="0.2">
      <c r="A635" s="674"/>
      <c r="B635" s="685" t="s">
        <v>1072</v>
      </c>
      <c r="C635" s="683" t="s">
        <v>704</v>
      </c>
      <c r="D635" s="677">
        <v>1.1599999999999999</v>
      </c>
      <c r="E635" s="654"/>
    </row>
    <row r="636" spans="1:5" x14ac:dyDescent="0.2">
      <c r="A636" s="674"/>
      <c r="B636" s="685" t="s">
        <v>1073</v>
      </c>
      <c r="C636" s="683" t="s">
        <v>704</v>
      </c>
      <c r="D636" s="678">
        <v>1.1599999999999999</v>
      </c>
      <c r="E636" s="654"/>
    </row>
    <row r="637" spans="1:5" x14ac:dyDescent="0.2">
      <c r="A637" s="674"/>
      <c r="B637" s="685" t="s">
        <v>1074</v>
      </c>
      <c r="C637" s="683" t="s">
        <v>704</v>
      </c>
      <c r="D637" s="677">
        <v>1.1599999999999999</v>
      </c>
      <c r="E637" s="654"/>
    </row>
    <row r="638" spans="1:5" x14ac:dyDescent="0.2">
      <c r="A638" s="674"/>
      <c r="B638" s="685" t="s">
        <v>1075</v>
      </c>
      <c r="C638" s="683" t="s">
        <v>704</v>
      </c>
      <c r="D638" s="678">
        <v>1.1599999999999999</v>
      </c>
      <c r="E638" s="654"/>
    </row>
    <row r="639" spans="1:5" x14ac:dyDescent="0.2">
      <c r="A639" s="674"/>
      <c r="B639" s="685" t="s">
        <v>1076</v>
      </c>
      <c r="C639" s="683" t="s">
        <v>704</v>
      </c>
      <c r="D639" s="677">
        <v>1.1599999999999999</v>
      </c>
      <c r="E639" s="654"/>
    </row>
    <row r="640" spans="1:5" x14ac:dyDescent="0.2">
      <c r="A640" s="674"/>
      <c r="B640" s="685" t="s">
        <v>1077</v>
      </c>
      <c r="C640" s="683" t="s">
        <v>704</v>
      </c>
      <c r="D640" s="678">
        <v>1.1599999999999999</v>
      </c>
      <c r="E640" s="654"/>
    </row>
    <row r="641" spans="1:5" x14ac:dyDescent="0.2">
      <c r="A641" s="674"/>
      <c r="B641" s="685" t="s">
        <v>1078</v>
      </c>
      <c r="C641" s="683" t="s">
        <v>704</v>
      </c>
      <c r="D641" s="677">
        <v>1.1599999999999999</v>
      </c>
      <c r="E641" s="654"/>
    </row>
    <row r="642" spans="1:5" x14ac:dyDescent="0.2">
      <c r="A642" s="674"/>
      <c r="B642" s="685" t="s">
        <v>1079</v>
      </c>
      <c r="C642" s="683" t="s">
        <v>704</v>
      </c>
      <c r="D642" s="678">
        <v>1.1599999999999999</v>
      </c>
      <c r="E642" s="654"/>
    </row>
    <row r="643" spans="1:5" x14ac:dyDescent="0.2">
      <c r="A643" s="674"/>
      <c r="B643" s="685" t="s">
        <v>1080</v>
      </c>
      <c r="C643" s="683" t="s">
        <v>704</v>
      </c>
      <c r="D643" s="677">
        <v>1.1599999999999999</v>
      </c>
      <c r="E643" s="654"/>
    </row>
    <row r="644" spans="1:5" x14ac:dyDescent="0.2">
      <c r="A644" s="674"/>
      <c r="B644" s="685" t="s">
        <v>1081</v>
      </c>
      <c r="C644" s="683" t="s">
        <v>704</v>
      </c>
      <c r="D644" s="678">
        <v>1.1599999999999999</v>
      </c>
      <c r="E644" s="654"/>
    </row>
    <row r="645" spans="1:5" x14ac:dyDescent="0.2">
      <c r="A645" s="674"/>
      <c r="B645" s="685" t="s">
        <v>1082</v>
      </c>
      <c r="C645" s="683" t="s">
        <v>704</v>
      </c>
      <c r="D645" s="677">
        <v>1.1599999999999999</v>
      </c>
      <c r="E645" s="654"/>
    </row>
    <row r="646" spans="1:5" x14ac:dyDescent="0.2">
      <c r="A646" s="674"/>
      <c r="B646" s="685" t="s">
        <v>1083</v>
      </c>
      <c r="C646" s="683" t="s">
        <v>704</v>
      </c>
      <c r="D646" s="678">
        <v>1.1599999999999999</v>
      </c>
      <c r="E646" s="654"/>
    </row>
    <row r="647" spans="1:5" x14ac:dyDescent="0.2">
      <c r="A647" s="674"/>
      <c r="B647" s="685" t="s">
        <v>1084</v>
      </c>
      <c r="C647" s="683" t="s">
        <v>704</v>
      </c>
      <c r="D647" s="677">
        <v>1.1599999999999999</v>
      </c>
      <c r="E647" s="654"/>
    </row>
    <row r="648" spans="1:5" x14ac:dyDescent="0.2">
      <c r="A648" s="674"/>
      <c r="B648" s="685" t="s">
        <v>1085</v>
      </c>
      <c r="C648" s="683" t="s">
        <v>704</v>
      </c>
      <c r="D648" s="678">
        <v>1.1599999999999999</v>
      </c>
      <c r="E648" s="654"/>
    </row>
    <row r="649" spans="1:5" x14ac:dyDescent="0.2">
      <c r="A649" s="674"/>
      <c r="B649" s="685" t="s">
        <v>1086</v>
      </c>
      <c r="C649" s="683" t="s">
        <v>704</v>
      </c>
      <c r="D649" s="677">
        <v>1.1599999999999999</v>
      </c>
      <c r="E649" s="654"/>
    </row>
    <row r="650" spans="1:5" x14ac:dyDescent="0.2">
      <c r="A650" s="674"/>
      <c r="B650" s="685" t="s">
        <v>1087</v>
      </c>
      <c r="C650" s="683" t="s">
        <v>704</v>
      </c>
      <c r="D650" s="678">
        <v>1.1599999999999999</v>
      </c>
      <c r="E650" s="654"/>
    </row>
    <row r="651" spans="1:5" x14ac:dyDescent="0.2">
      <c r="A651" s="674"/>
      <c r="B651" s="685" t="s">
        <v>1088</v>
      </c>
      <c r="C651" s="683" t="s">
        <v>704</v>
      </c>
      <c r="D651" s="677">
        <v>1.1599999999999999</v>
      </c>
      <c r="E651" s="654"/>
    </row>
    <row r="652" spans="1:5" x14ac:dyDescent="0.2">
      <c r="A652" s="674"/>
      <c r="B652" s="685" t="s">
        <v>1089</v>
      </c>
      <c r="C652" s="683" t="s">
        <v>704</v>
      </c>
      <c r="D652" s="678">
        <v>1.1599999999999999</v>
      </c>
      <c r="E652" s="654"/>
    </row>
    <row r="653" spans="1:5" x14ac:dyDescent="0.2">
      <c r="A653" s="674"/>
      <c r="B653" s="685" t="s">
        <v>1090</v>
      </c>
      <c r="C653" s="683" t="s">
        <v>704</v>
      </c>
      <c r="D653" s="677">
        <v>1.1599999999999999</v>
      </c>
      <c r="E653" s="654"/>
    </row>
    <row r="654" spans="1:5" x14ac:dyDescent="0.2">
      <c r="A654" s="674"/>
      <c r="B654" s="685" t="s">
        <v>1091</v>
      </c>
      <c r="C654" s="683" t="s">
        <v>704</v>
      </c>
      <c r="D654" s="678">
        <v>1.1599999999999999</v>
      </c>
      <c r="E654" s="654"/>
    </row>
    <row r="655" spans="1:5" x14ac:dyDescent="0.2">
      <c r="A655" s="674"/>
      <c r="B655" s="685" t="s">
        <v>1092</v>
      </c>
      <c r="C655" s="683" t="s">
        <v>704</v>
      </c>
      <c r="D655" s="677">
        <v>1.1599999999999999</v>
      </c>
      <c r="E655" s="654"/>
    </row>
    <row r="656" spans="1:5" x14ac:dyDescent="0.2">
      <c r="A656" s="674"/>
      <c r="B656" s="685" t="s">
        <v>1093</v>
      </c>
      <c r="C656" s="683" t="s">
        <v>704</v>
      </c>
      <c r="D656" s="678">
        <v>1.1599999999999999</v>
      </c>
      <c r="E656" s="654"/>
    </row>
    <row r="657" spans="1:5" x14ac:dyDescent="0.2">
      <c r="A657" s="674"/>
      <c r="B657" s="685" t="s">
        <v>1094</v>
      </c>
      <c r="C657" s="683" t="s">
        <v>704</v>
      </c>
      <c r="D657" s="677">
        <v>1.1599999999999999</v>
      </c>
      <c r="E657" s="654"/>
    </row>
    <row r="658" spans="1:5" x14ac:dyDescent="0.2">
      <c r="A658" s="674"/>
      <c r="B658" s="685" t="s">
        <v>1095</v>
      </c>
      <c r="C658" s="683" t="s">
        <v>704</v>
      </c>
      <c r="D658" s="678">
        <v>1.1599999999999999</v>
      </c>
      <c r="E658" s="654"/>
    </row>
    <row r="659" spans="1:5" x14ac:dyDescent="0.2">
      <c r="A659" s="674"/>
      <c r="B659" s="685" t="s">
        <v>1096</v>
      </c>
      <c r="C659" s="683" t="s">
        <v>704</v>
      </c>
      <c r="D659" s="677">
        <v>1.1599999999999999</v>
      </c>
      <c r="E659" s="654"/>
    </row>
    <row r="660" spans="1:5" x14ac:dyDescent="0.2">
      <c r="A660" s="674"/>
      <c r="B660" s="685" t="s">
        <v>1097</v>
      </c>
      <c r="C660" s="683" t="s">
        <v>704</v>
      </c>
      <c r="D660" s="678">
        <v>1.1599999999999999</v>
      </c>
      <c r="E660" s="654"/>
    </row>
    <row r="661" spans="1:5" x14ac:dyDescent="0.2">
      <c r="A661" s="674"/>
      <c r="B661" s="685" t="s">
        <v>1098</v>
      </c>
      <c r="C661" s="683" t="s">
        <v>704</v>
      </c>
      <c r="D661" s="678">
        <v>1.1599999999999999</v>
      </c>
      <c r="E661" s="654"/>
    </row>
    <row r="662" spans="1:5" x14ac:dyDescent="0.2">
      <c r="A662" s="674"/>
      <c r="B662" s="685" t="s">
        <v>1099</v>
      </c>
      <c r="C662" s="683" t="s">
        <v>704</v>
      </c>
      <c r="D662" s="678">
        <v>1.1599999999999999</v>
      </c>
      <c r="E662" s="654"/>
    </row>
    <row r="663" spans="1:5" x14ac:dyDescent="0.2">
      <c r="A663" s="674"/>
      <c r="B663" s="685" t="s">
        <v>1100</v>
      </c>
      <c r="C663" s="683" t="s">
        <v>704</v>
      </c>
      <c r="D663" s="678">
        <v>1.1599999999999999</v>
      </c>
      <c r="E663" s="654"/>
    </row>
    <row r="664" spans="1:5" x14ac:dyDescent="0.2">
      <c r="A664" s="674"/>
      <c r="B664" s="685" t="s">
        <v>1101</v>
      </c>
      <c r="C664" s="683" t="s">
        <v>704</v>
      </c>
      <c r="D664" s="678">
        <v>1.1599999999999999</v>
      </c>
      <c r="E664" s="654"/>
    </row>
    <row r="665" spans="1:5" x14ac:dyDescent="0.2">
      <c r="A665" s="674"/>
      <c r="B665" s="685" t="s">
        <v>1102</v>
      </c>
      <c r="C665" s="683" t="s">
        <v>704</v>
      </c>
      <c r="D665" s="678">
        <v>1.1599999999999999</v>
      </c>
      <c r="E665" s="654"/>
    </row>
    <row r="666" spans="1:5" x14ac:dyDescent="0.2">
      <c r="A666" s="674"/>
      <c r="B666" s="685" t="s">
        <v>1103</v>
      </c>
      <c r="C666" s="683" t="s">
        <v>704</v>
      </c>
      <c r="D666" s="678">
        <v>1.1599999999999999</v>
      </c>
      <c r="E666" s="654"/>
    </row>
    <row r="667" spans="1:5" x14ac:dyDescent="0.2">
      <c r="A667" s="674"/>
      <c r="B667" s="685" t="s">
        <v>1104</v>
      </c>
      <c r="C667" s="683" t="s">
        <v>704</v>
      </c>
      <c r="D667" s="678">
        <v>1.1599999999999999</v>
      </c>
      <c r="E667" s="654"/>
    </row>
    <row r="668" spans="1:5" x14ac:dyDescent="0.2">
      <c r="A668" s="674"/>
      <c r="B668" s="685" t="s">
        <v>1105</v>
      </c>
      <c r="C668" s="683" t="s">
        <v>704</v>
      </c>
      <c r="D668" s="678">
        <v>1.1599999999999999</v>
      </c>
      <c r="E668" s="654"/>
    </row>
    <row r="669" spans="1:5" x14ac:dyDescent="0.2">
      <c r="A669" s="674"/>
      <c r="B669" s="685" t="s">
        <v>1106</v>
      </c>
      <c r="C669" s="683" t="s">
        <v>704</v>
      </c>
      <c r="D669" s="678">
        <v>1.1599999999999999</v>
      </c>
      <c r="E669" s="654"/>
    </row>
    <row r="670" spans="1:5" x14ac:dyDescent="0.2">
      <c r="A670" s="674"/>
      <c r="B670" s="685" t="s">
        <v>1107</v>
      </c>
      <c r="C670" s="683" t="s">
        <v>704</v>
      </c>
      <c r="D670" s="678">
        <v>1.1599999999999999</v>
      </c>
      <c r="E670" s="654"/>
    </row>
    <row r="671" spans="1:5" x14ac:dyDescent="0.2">
      <c r="A671" s="674"/>
      <c r="B671" s="685" t="s">
        <v>1108</v>
      </c>
      <c r="C671" s="683" t="s">
        <v>704</v>
      </c>
      <c r="D671" s="678">
        <v>1.1599999999999999</v>
      </c>
      <c r="E671" s="654"/>
    </row>
    <row r="672" spans="1:5" x14ac:dyDescent="0.2">
      <c r="A672" s="674"/>
      <c r="B672" s="685" t="s">
        <v>1109</v>
      </c>
      <c r="C672" s="683" t="s">
        <v>704</v>
      </c>
      <c r="D672" s="678">
        <v>1.1599999999999999</v>
      </c>
      <c r="E672" s="654"/>
    </row>
    <row r="673" spans="1:5" x14ac:dyDescent="0.2">
      <c r="A673" s="674"/>
      <c r="B673" s="685" t="s">
        <v>1110</v>
      </c>
      <c r="C673" s="683" t="s">
        <v>704</v>
      </c>
      <c r="D673" s="678">
        <v>1.1599999999999999</v>
      </c>
      <c r="E673" s="654"/>
    </row>
    <row r="674" spans="1:5" x14ac:dyDescent="0.2">
      <c r="A674" s="674"/>
      <c r="B674" s="685" t="s">
        <v>1111</v>
      </c>
      <c r="C674" s="683" t="s">
        <v>704</v>
      </c>
      <c r="D674" s="678">
        <v>1.1599999999999999</v>
      </c>
      <c r="E674" s="654"/>
    </row>
    <row r="675" spans="1:5" x14ac:dyDescent="0.2">
      <c r="A675" s="674"/>
      <c r="B675" s="685" t="s">
        <v>1112</v>
      </c>
      <c r="C675" s="683" t="s">
        <v>704</v>
      </c>
      <c r="D675" s="678">
        <v>1.1599999999999999</v>
      </c>
      <c r="E675" s="654"/>
    </row>
    <row r="676" spans="1:5" x14ac:dyDescent="0.2">
      <c r="A676" s="674"/>
      <c r="B676" s="685" t="s">
        <v>1113</v>
      </c>
      <c r="C676" s="683" t="s">
        <v>704</v>
      </c>
      <c r="D676" s="678">
        <v>1.1599999999999999</v>
      </c>
      <c r="E676" s="654"/>
    </row>
    <row r="677" spans="1:5" x14ac:dyDescent="0.2">
      <c r="A677" s="674"/>
      <c r="B677" s="685" t="s">
        <v>1114</v>
      </c>
      <c r="C677" s="683" t="s">
        <v>704</v>
      </c>
      <c r="D677" s="678">
        <v>1.1599999999999999</v>
      </c>
      <c r="E677" s="654"/>
    </row>
    <row r="678" spans="1:5" x14ac:dyDescent="0.2">
      <c r="A678" s="674"/>
      <c r="B678" s="685" t="s">
        <v>1115</v>
      </c>
      <c r="C678" s="683" t="s">
        <v>704</v>
      </c>
      <c r="D678" s="678">
        <v>1.1599999999999999</v>
      </c>
      <c r="E678" s="654"/>
    </row>
    <row r="679" spans="1:5" x14ac:dyDescent="0.2">
      <c r="A679" s="674"/>
      <c r="B679" s="685" t="s">
        <v>1116</v>
      </c>
      <c r="C679" s="683" t="s">
        <v>704</v>
      </c>
      <c r="D679" s="678">
        <v>1.1599999999999999</v>
      </c>
      <c r="E679" s="654"/>
    </row>
    <row r="680" spans="1:5" x14ac:dyDescent="0.2">
      <c r="A680" s="674"/>
      <c r="B680" s="685" t="s">
        <v>1117</v>
      </c>
      <c r="C680" s="684" t="s">
        <v>704</v>
      </c>
      <c r="D680" s="678">
        <v>1.1599999999999999</v>
      </c>
      <c r="E680" s="654"/>
    </row>
    <row r="681" spans="1:5" x14ac:dyDescent="0.2">
      <c r="A681" s="674"/>
      <c r="B681" s="685" t="s">
        <v>1118</v>
      </c>
      <c r="C681" s="684" t="s">
        <v>704</v>
      </c>
      <c r="D681" s="678">
        <v>1.1599999999999999</v>
      </c>
      <c r="E681" s="654"/>
    </row>
    <row r="682" spans="1:5" x14ac:dyDescent="0.2">
      <c r="A682" s="674"/>
      <c r="B682" s="685" t="s">
        <v>1119</v>
      </c>
      <c r="C682" s="684" t="s">
        <v>704</v>
      </c>
      <c r="D682" s="678">
        <v>1.1599999999999999</v>
      </c>
      <c r="E682" s="654"/>
    </row>
    <row r="683" spans="1:5" x14ac:dyDescent="0.2">
      <c r="A683" s="674"/>
      <c r="B683" s="685" t="s">
        <v>1120</v>
      </c>
      <c r="C683" s="684" t="s">
        <v>704</v>
      </c>
      <c r="D683" s="678">
        <v>1.1599999999999999</v>
      </c>
      <c r="E683" s="654"/>
    </row>
    <row r="684" spans="1:5" x14ac:dyDescent="0.2">
      <c r="A684" s="674"/>
      <c r="B684" s="685" t="s">
        <v>1121</v>
      </c>
      <c r="C684" s="684" t="s">
        <v>704</v>
      </c>
      <c r="D684" s="678">
        <v>1.1599999999999999</v>
      </c>
      <c r="E684" s="654"/>
    </row>
    <row r="685" spans="1:5" x14ac:dyDescent="0.2">
      <c r="A685" s="674"/>
      <c r="B685" s="685" t="s">
        <v>1122</v>
      </c>
      <c r="C685" s="684" t="s">
        <v>704</v>
      </c>
      <c r="D685" s="678">
        <v>1.1599999999999999</v>
      </c>
      <c r="E685" s="654"/>
    </row>
    <row r="686" spans="1:5" x14ac:dyDescent="0.2">
      <c r="A686" s="674"/>
      <c r="B686" s="685" t="s">
        <v>1123</v>
      </c>
      <c r="C686" s="684" t="s">
        <v>704</v>
      </c>
      <c r="D686" s="678">
        <v>1.1599999999999999</v>
      </c>
      <c r="E686" s="654"/>
    </row>
    <row r="687" spans="1:5" x14ac:dyDescent="0.2">
      <c r="A687" s="674"/>
      <c r="B687" s="685" t="s">
        <v>1124</v>
      </c>
      <c r="C687" s="684" t="s">
        <v>704</v>
      </c>
      <c r="D687" s="678">
        <v>1.1599999999999999</v>
      </c>
      <c r="E687" s="654"/>
    </row>
    <row r="688" spans="1:5" x14ac:dyDescent="0.2">
      <c r="A688" s="674"/>
      <c r="B688" s="685" t="s">
        <v>1125</v>
      </c>
      <c r="C688" s="684" t="s">
        <v>704</v>
      </c>
      <c r="D688" s="678">
        <v>1.1599999999999999</v>
      </c>
      <c r="E688" s="654"/>
    </row>
    <row r="689" spans="1:5" x14ac:dyDescent="0.2">
      <c r="A689" s="674"/>
      <c r="B689" s="685" t="s">
        <v>1126</v>
      </c>
      <c r="C689" s="684" t="s">
        <v>704</v>
      </c>
      <c r="D689" s="678">
        <v>1.1599999999999999</v>
      </c>
      <c r="E689" s="654"/>
    </row>
    <row r="690" spans="1:5" x14ac:dyDescent="0.2">
      <c r="A690" s="674"/>
      <c r="B690" s="685" t="s">
        <v>1127</v>
      </c>
      <c r="C690" s="684" t="s">
        <v>704</v>
      </c>
      <c r="D690" s="678">
        <v>1.1599999999999999</v>
      </c>
      <c r="E690" s="654"/>
    </row>
    <row r="691" spans="1:5" x14ac:dyDescent="0.2">
      <c r="A691" s="674"/>
      <c r="B691" s="685" t="s">
        <v>1128</v>
      </c>
      <c r="C691" s="684" t="s">
        <v>704</v>
      </c>
      <c r="D691" s="678">
        <v>1.1599999999999999</v>
      </c>
      <c r="E691" s="654"/>
    </row>
    <row r="692" spans="1:5" x14ac:dyDescent="0.2">
      <c r="A692" s="674"/>
      <c r="B692" s="685" t="s">
        <v>1129</v>
      </c>
      <c r="C692" s="684" t="s">
        <v>1130</v>
      </c>
      <c r="D692" s="678">
        <v>346.84000000000003</v>
      </c>
      <c r="E692" s="654"/>
    </row>
    <row r="693" spans="1:5" x14ac:dyDescent="0.2">
      <c r="A693" s="674"/>
      <c r="B693" s="685" t="s">
        <v>1131</v>
      </c>
      <c r="C693" s="684" t="s">
        <v>1130</v>
      </c>
      <c r="D693" s="678">
        <v>346.84000000000003</v>
      </c>
      <c r="E693" s="654"/>
    </row>
    <row r="694" spans="1:5" x14ac:dyDescent="0.2">
      <c r="A694" s="674"/>
      <c r="B694" s="685" t="s">
        <v>1132</v>
      </c>
      <c r="C694" s="684" t="s">
        <v>1130</v>
      </c>
      <c r="D694" s="678">
        <v>346.84000000000003</v>
      </c>
      <c r="E694" s="654"/>
    </row>
    <row r="695" spans="1:5" x14ac:dyDescent="0.2">
      <c r="A695" s="674"/>
      <c r="B695" s="685" t="s">
        <v>1133</v>
      </c>
      <c r="C695" s="684" t="s">
        <v>1130</v>
      </c>
      <c r="D695" s="678">
        <v>346.84000000000003</v>
      </c>
      <c r="E695" s="654"/>
    </row>
    <row r="696" spans="1:5" x14ac:dyDescent="0.2">
      <c r="A696" s="674"/>
      <c r="B696" s="685" t="s">
        <v>1134</v>
      </c>
      <c r="C696" s="684" t="s">
        <v>1130</v>
      </c>
      <c r="D696" s="678">
        <v>346.84000000000003</v>
      </c>
      <c r="E696" s="654"/>
    </row>
    <row r="697" spans="1:5" x14ac:dyDescent="0.2">
      <c r="A697" s="674"/>
      <c r="B697" s="685" t="s">
        <v>1135</v>
      </c>
      <c r="C697" s="684" t="s">
        <v>1130</v>
      </c>
      <c r="D697" s="678">
        <v>346.84000000000003</v>
      </c>
      <c r="E697" s="654"/>
    </row>
    <row r="698" spans="1:5" x14ac:dyDescent="0.2">
      <c r="A698" s="674"/>
      <c r="B698" s="685" t="s">
        <v>1136</v>
      </c>
      <c r="C698" s="684" t="s">
        <v>1130</v>
      </c>
      <c r="D698" s="678">
        <v>346.84000000000003</v>
      </c>
      <c r="E698" s="654"/>
    </row>
    <row r="699" spans="1:5" x14ac:dyDescent="0.2">
      <c r="A699" s="674"/>
      <c r="B699" s="685" t="s">
        <v>1137</v>
      </c>
      <c r="C699" s="684" t="s">
        <v>1130</v>
      </c>
      <c r="D699" s="678">
        <v>346.84000000000003</v>
      </c>
      <c r="E699" s="654"/>
    </row>
    <row r="700" spans="1:5" x14ac:dyDescent="0.2">
      <c r="A700" s="674"/>
      <c r="B700" s="685" t="s">
        <v>1138</v>
      </c>
      <c r="C700" s="684" t="s">
        <v>1130</v>
      </c>
      <c r="D700" s="678">
        <v>346.84000000000003</v>
      </c>
      <c r="E700" s="654"/>
    </row>
    <row r="701" spans="1:5" x14ac:dyDescent="0.2">
      <c r="A701" s="674"/>
      <c r="B701" s="685" t="s">
        <v>1139</v>
      </c>
      <c r="C701" s="684" t="s">
        <v>1130</v>
      </c>
      <c r="D701" s="678">
        <v>346.84000000000003</v>
      </c>
      <c r="E701" s="654"/>
    </row>
    <row r="702" spans="1:5" x14ac:dyDescent="0.2">
      <c r="A702" s="674"/>
      <c r="B702" s="685" t="s">
        <v>1140</v>
      </c>
      <c r="C702" s="684" t="s">
        <v>1130</v>
      </c>
      <c r="D702" s="678">
        <v>346.84000000000003</v>
      </c>
      <c r="E702" s="654"/>
    </row>
    <row r="703" spans="1:5" x14ac:dyDescent="0.2">
      <c r="A703" s="674"/>
      <c r="B703" s="685" t="s">
        <v>1141</v>
      </c>
      <c r="C703" s="684" t="s">
        <v>1130</v>
      </c>
      <c r="D703" s="678">
        <v>265.64</v>
      </c>
      <c r="E703" s="654"/>
    </row>
    <row r="704" spans="1:5" x14ac:dyDescent="0.2">
      <c r="A704" s="674"/>
      <c r="B704" s="685" t="s">
        <v>1142</v>
      </c>
      <c r="C704" s="684" t="s">
        <v>1130</v>
      </c>
      <c r="D704" s="678">
        <v>253.46</v>
      </c>
      <c r="E704" s="654"/>
    </row>
    <row r="705" spans="1:5" x14ac:dyDescent="0.2">
      <c r="A705" s="674"/>
      <c r="B705" s="685" t="s">
        <v>1143</v>
      </c>
      <c r="C705" s="684" t="s">
        <v>1130</v>
      </c>
      <c r="D705" s="678">
        <v>339.88</v>
      </c>
      <c r="E705" s="654"/>
    </row>
    <row r="706" spans="1:5" x14ac:dyDescent="0.2">
      <c r="A706" s="674"/>
      <c r="B706" s="685" t="s">
        <v>1144</v>
      </c>
      <c r="C706" s="684" t="s">
        <v>1130</v>
      </c>
      <c r="D706" s="678">
        <v>339.88</v>
      </c>
      <c r="E706" s="654"/>
    </row>
    <row r="707" spans="1:5" x14ac:dyDescent="0.2">
      <c r="A707" s="674"/>
      <c r="B707" s="685" t="s">
        <v>1145</v>
      </c>
      <c r="C707" s="684" t="s">
        <v>1130</v>
      </c>
      <c r="D707" s="678">
        <v>339.88</v>
      </c>
      <c r="E707" s="654"/>
    </row>
    <row r="708" spans="1:5" x14ac:dyDescent="0.2">
      <c r="A708" s="674"/>
      <c r="B708" s="685" t="s">
        <v>1146</v>
      </c>
      <c r="C708" s="684" t="s">
        <v>1130</v>
      </c>
      <c r="D708" s="678">
        <v>339.88</v>
      </c>
      <c r="E708" s="654"/>
    </row>
    <row r="709" spans="1:5" x14ac:dyDescent="0.2">
      <c r="A709" s="674"/>
      <c r="B709" s="685" t="s">
        <v>1147</v>
      </c>
      <c r="C709" s="684" t="s">
        <v>1130</v>
      </c>
      <c r="D709" s="678">
        <v>339.88</v>
      </c>
      <c r="E709" s="654"/>
    </row>
    <row r="710" spans="1:5" x14ac:dyDescent="0.2">
      <c r="A710" s="674"/>
      <c r="B710" s="685" t="s">
        <v>1148</v>
      </c>
      <c r="C710" s="684" t="s">
        <v>1130</v>
      </c>
      <c r="D710" s="678">
        <v>339.88</v>
      </c>
      <c r="E710" s="654"/>
    </row>
    <row r="711" spans="1:5" x14ac:dyDescent="0.2">
      <c r="A711" s="674"/>
      <c r="B711" s="685" t="s">
        <v>1149</v>
      </c>
      <c r="C711" s="684" t="s">
        <v>1130</v>
      </c>
      <c r="D711" s="678">
        <v>339.88</v>
      </c>
      <c r="E711" s="654"/>
    </row>
    <row r="712" spans="1:5" x14ac:dyDescent="0.2">
      <c r="A712" s="674"/>
      <c r="B712" s="685" t="s">
        <v>1150</v>
      </c>
      <c r="C712" s="684" t="s">
        <v>1130</v>
      </c>
      <c r="D712" s="678">
        <v>339.88</v>
      </c>
      <c r="E712" s="654"/>
    </row>
    <row r="713" spans="1:5" x14ac:dyDescent="0.2">
      <c r="A713" s="674"/>
      <c r="B713" s="685" t="s">
        <v>1151</v>
      </c>
      <c r="C713" s="684" t="s">
        <v>1130</v>
      </c>
      <c r="D713" s="678">
        <v>339.88</v>
      </c>
      <c r="E713" s="654"/>
    </row>
    <row r="714" spans="1:5" x14ac:dyDescent="0.2">
      <c r="A714" s="674"/>
      <c r="B714" s="685" t="s">
        <v>1152</v>
      </c>
      <c r="C714" s="684" t="s">
        <v>1130</v>
      </c>
      <c r="D714" s="678">
        <v>339.88</v>
      </c>
      <c r="E714" s="654"/>
    </row>
    <row r="715" spans="1:5" x14ac:dyDescent="0.2">
      <c r="A715" s="674"/>
      <c r="B715" s="685" t="s">
        <v>1153</v>
      </c>
      <c r="C715" s="684" t="s">
        <v>1130</v>
      </c>
      <c r="D715" s="678">
        <v>339.88</v>
      </c>
      <c r="E715" s="654"/>
    </row>
    <row r="716" spans="1:5" x14ac:dyDescent="0.2">
      <c r="A716" s="674"/>
      <c r="B716" s="685" t="s">
        <v>1154</v>
      </c>
      <c r="C716" s="684" t="s">
        <v>1130</v>
      </c>
      <c r="D716" s="678">
        <v>339.88</v>
      </c>
      <c r="E716" s="654"/>
    </row>
    <row r="717" spans="1:5" x14ac:dyDescent="0.2">
      <c r="A717" s="674"/>
      <c r="B717" s="685" t="s">
        <v>1155</v>
      </c>
      <c r="C717" s="684" t="s">
        <v>1130</v>
      </c>
      <c r="D717" s="678">
        <v>339.88</v>
      </c>
      <c r="E717" s="654"/>
    </row>
    <row r="718" spans="1:5" x14ac:dyDescent="0.2">
      <c r="A718" s="674"/>
      <c r="B718" s="685" t="s">
        <v>1156</v>
      </c>
      <c r="C718" s="684" t="s">
        <v>1130</v>
      </c>
      <c r="D718" s="678">
        <v>339.88</v>
      </c>
      <c r="E718" s="654"/>
    </row>
    <row r="719" spans="1:5" x14ac:dyDescent="0.2">
      <c r="A719" s="674"/>
      <c r="B719" s="685" t="s">
        <v>1157</v>
      </c>
      <c r="C719" s="684" t="s">
        <v>1130</v>
      </c>
      <c r="D719" s="678">
        <v>339.88</v>
      </c>
      <c r="E719" s="654"/>
    </row>
    <row r="720" spans="1:5" x14ac:dyDescent="0.2">
      <c r="A720" s="674"/>
      <c r="B720" s="685" t="s">
        <v>1158</v>
      </c>
      <c r="C720" s="684" t="s">
        <v>1130</v>
      </c>
      <c r="D720" s="678">
        <v>339.88</v>
      </c>
      <c r="E720" s="654"/>
    </row>
    <row r="721" spans="1:5" x14ac:dyDescent="0.2">
      <c r="A721" s="674"/>
      <c r="B721" s="685" t="s">
        <v>1159</v>
      </c>
      <c r="C721" s="684" t="s">
        <v>1130</v>
      </c>
      <c r="D721" s="678">
        <v>339.88</v>
      </c>
      <c r="E721" s="654"/>
    </row>
    <row r="722" spans="1:5" x14ac:dyDescent="0.2">
      <c r="A722" s="674"/>
      <c r="B722" s="685" t="s">
        <v>1160</v>
      </c>
      <c r="C722" s="684" t="s">
        <v>1130</v>
      </c>
      <c r="D722" s="678">
        <v>339.88</v>
      </c>
      <c r="E722" s="654"/>
    </row>
    <row r="723" spans="1:5" x14ac:dyDescent="0.2">
      <c r="A723" s="674"/>
      <c r="B723" s="685" t="s">
        <v>1161</v>
      </c>
      <c r="C723" s="684" t="s">
        <v>1130</v>
      </c>
      <c r="D723" s="678">
        <v>339.88</v>
      </c>
      <c r="E723" s="654"/>
    </row>
    <row r="724" spans="1:5" x14ac:dyDescent="0.2">
      <c r="A724" s="674"/>
      <c r="B724" s="685" t="s">
        <v>1162</v>
      </c>
      <c r="C724" s="684" t="s">
        <v>1130</v>
      </c>
      <c r="D724" s="678">
        <v>339.88</v>
      </c>
      <c r="E724" s="654"/>
    </row>
    <row r="725" spans="1:5" x14ac:dyDescent="0.2">
      <c r="A725" s="674"/>
      <c r="B725" s="685" t="s">
        <v>1163</v>
      </c>
      <c r="C725" s="684" t="s">
        <v>1130</v>
      </c>
      <c r="D725" s="678">
        <v>339.88</v>
      </c>
      <c r="E725" s="654"/>
    </row>
    <row r="726" spans="1:5" x14ac:dyDescent="0.2">
      <c r="A726" s="674"/>
      <c r="B726" s="685" t="s">
        <v>1164</v>
      </c>
      <c r="C726" s="684" t="s">
        <v>1130</v>
      </c>
      <c r="D726" s="678">
        <v>339.88</v>
      </c>
      <c r="E726" s="654"/>
    </row>
    <row r="727" spans="1:5" x14ac:dyDescent="0.2">
      <c r="A727" s="674"/>
      <c r="B727" s="685" t="s">
        <v>1165</v>
      </c>
      <c r="C727" s="684" t="s">
        <v>1130</v>
      </c>
      <c r="D727" s="678">
        <v>339.88</v>
      </c>
      <c r="E727" s="654"/>
    </row>
    <row r="728" spans="1:5" x14ac:dyDescent="0.2">
      <c r="A728" s="674"/>
      <c r="B728" s="685" t="s">
        <v>1166</v>
      </c>
      <c r="C728" s="684" t="s">
        <v>1130</v>
      </c>
      <c r="D728" s="678">
        <v>339.88</v>
      </c>
      <c r="E728" s="654"/>
    </row>
    <row r="729" spans="1:5" x14ac:dyDescent="0.2">
      <c r="A729" s="674"/>
      <c r="B729" s="685" t="s">
        <v>1167</v>
      </c>
      <c r="C729" s="684" t="s">
        <v>1130</v>
      </c>
      <c r="D729" s="678">
        <v>339.88</v>
      </c>
      <c r="E729" s="654"/>
    </row>
    <row r="730" spans="1:5" x14ac:dyDescent="0.2">
      <c r="A730" s="674"/>
      <c r="B730" s="685" t="s">
        <v>1168</v>
      </c>
      <c r="C730" s="684" t="s">
        <v>1130</v>
      </c>
      <c r="D730" s="678">
        <v>339.88</v>
      </c>
      <c r="E730" s="654"/>
    </row>
    <row r="731" spans="1:5" x14ac:dyDescent="0.2">
      <c r="A731" s="674"/>
      <c r="B731" s="685" t="s">
        <v>1169</v>
      </c>
      <c r="C731" s="684" t="s">
        <v>1130</v>
      </c>
      <c r="D731" s="678">
        <v>339.88</v>
      </c>
      <c r="E731" s="654"/>
    </row>
    <row r="732" spans="1:5" x14ac:dyDescent="0.2">
      <c r="A732" s="674"/>
      <c r="B732" s="685" t="s">
        <v>1170</v>
      </c>
      <c r="C732" s="684" t="s">
        <v>1130</v>
      </c>
      <c r="D732" s="678">
        <v>339.88</v>
      </c>
      <c r="E732" s="654"/>
    </row>
    <row r="733" spans="1:5" x14ac:dyDescent="0.2">
      <c r="A733" s="674"/>
      <c r="B733" s="685" t="s">
        <v>1171</v>
      </c>
      <c r="C733" s="684" t="s">
        <v>1130</v>
      </c>
      <c r="D733" s="678">
        <v>339.88</v>
      </c>
      <c r="E733" s="654"/>
    </row>
    <row r="734" spans="1:5" x14ac:dyDescent="0.2">
      <c r="A734" s="674"/>
      <c r="B734" s="685" t="s">
        <v>1172</v>
      </c>
      <c r="C734" s="684" t="s">
        <v>1130</v>
      </c>
      <c r="D734" s="678">
        <v>339.88</v>
      </c>
      <c r="E734" s="654"/>
    </row>
    <row r="735" spans="1:5" x14ac:dyDescent="0.2">
      <c r="A735" s="674"/>
      <c r="B735" s="685" t="s">
        <v>1173</v>
      </c>
      <c r="C735" s="684" t="s">
        <v>1130</v>
      </c>
      <c r="D735" s="678">
        <v>339.88</v>
      </c>
      <c r="E735" s="654"/>
    </row>
    <row r="736" spans="1:5" x14ac:dyDescent="0.2">
      <c r="A736" s="674"/>
      <c r="B736" s="685" t="s">
        <v>1174</v>
      </c>
      <c r="C736" s="684" t="s">
        <v>1130</v>
      </c>
      <c r="D736" s="678">
        <v>339.88</v>
      </c>
      <c r="E736" s="654"/>
    </row>
    <row r="737" spans="1:5" x14ac:dyDescent="0.2">
      <c r="A737" s="674"/>
      <c r="B737" s="685" t="s">
        <v>1175</v>
      </c>
      <c r="C737" s="684" t="s">
        <v>1130</v>
      </c>
      <c r="D737" s="678">
        <v>339.88</v>
      </c>
      <c r="E737" s="654"/>
    </row>
    <row r="738" spans="1:5" x14ac:dyDescent="0.2">
      <c r="A738" s="674"/>
      <c r="B738" s="685" t="s">
        <v>1176</v>
      </c>
      <c r="C738" s="684" t="s">
        <v>1130</v>
      </c>
      <c r="D738" s="678">
        <v>339.88</v>
      </c>
      <c r="E738" s="654"/>
    </row>
    <row r="739" spans="1:5" x14ac:dyDescent="0.2">
      <c r="A739" s="674"/>
      <c r="B739" s="685" t="s">
        <v>1177</v>
      </c>
      <c r="C739" s="684" t="s">
        <v>1130</v>
      </c>
      <c r="D739" s="678">
        <v>339.88</v>
      </c>
      <c r="E739" s="654"/>
    </row>
    <row r="740" spans="1:5" x14ac:dyDescent="0.2">
      <c r="A740" s="674"/>
      <c r="B740" s="685" t="s">
        <v>1178</v>
      </c>
      <c r="C740" s="684" t="s">
        <v>1130</v>
      </c>
      <c r="D740" s="678">
        <v>339.88</v>
      </c>
      <c r="E740" s="654"/>
    </row>
    <row r="741" spans="1:5" x14ac:dyDescent="0.2">
      <c r="A741" s="674"/>
      <c r="B741" s="685" t="s">
        <v>1179</v>
      </c>
      <c r="C741" s="684" t="s">
        <v>1130</v>
      </c>
      <c r="D741" s="678">
        <v>339.88</v>
      </c>
      <c r="E741" s="654"/>
    </row>
    <row r="742" spans="1:5" x14ac:dyDescent="0.2">
      <c r="A742" s="674"/>
      <c r="B742" s="685" t="s">
        <v>1180</v>
      </c>
      <c r="C742" s="684" t="s">
        <v>1130</v>
      </c>
      <c r="D742" s="678">
        <v>339.88</v>
      </c>
      <c r="E742" s="654"/>
    </row>
    <row r="743" spans="1:5" x14ac:dyDescent="0.2">
      <c r="A743" s="674"/>
      <c r="B743" s="685" t="s">
        <v>1181</v>
      </c>
      <c r="C743" s="684" t="s">
        <v>1130</v>
      </c>
      <c r="D743" s="678">
        <v>339.88</v>
      </c>
      <c r="E743" s="654"/>
    </row>
    <row r="744" spans="1:5" x14ac:dyDescent="0.2">
      <c r="A744" s="674"/>
      <c r="B744" s="685" t="s">
        <v>1182</v>
      </c>
      <c r="C744" s="684" t="s">
        <v>1130</v>
      </c>
      <c r="D744" s="678">
        <v>339.88</v>
      </c>
      <c r="E744" s="654"/>
    </row>
    <row r="745" spans="1:5" x14ac:dyDescent="0.2">
      <c r="A745" s="674"/>
      <c r="B745" s="685" t="s">
        <v>1183</v>
      </c>
      <c r="C745" s="684" t="s">
        <v>1130</v>
      </c>
      <c r="D745" s="678">
        <v>339.88</v>
      </c>
      <c r="E745" s="654"/>
    </row>
    <row r="746" spans="1:5" x14ac:dyDescent="0.2">
      <c r="A746" s="674"/>
      <c r="B746" s="685" t="s">
        <v>1184</v>
      </c>
      <c r="C746" s="684" t="s">
        <v>1130</v>
      </c>
      <c r="D746" s="678">
        <v>339.88</v>
      </c>
      <c r="E746" s="654"/>
    </row>
    <row r="747" spans="1:5" x14ac:dyDescent="0.2">
      <c r="A747" s="674"/>
      <c r="B747" s="685" t="s">
        <v>1185</v>
      </c>
      <c r="C747" s="684" t="s">
        <v>1130</v>
      </c>
      <c r="D747" s="678">
        <v>339.88</v>
      </c>
      <c r="E747" s="654"/>
    </row>
    <row r="748" spans="1:5" x14ac:dyDescent="0.2">
      <c r="A748" s="674"/>
      <c r="B748" s="685" t="s">
        <v>1186</v>
      </c>
      <c r="C748" s="684" t="s">
        <v>1130</v>
      </c>
      <c r="D748" s="678">
        <v>339.88</v>
      </c>
      <c r="E748" s="654"/>
    </row>
    <row r="749" spans="1:5" x14ac:dyDescent="0.2">
      <c r="A749" s="674"/>
      <c r="B749" s="685" t="s">
        <v>1187</v>
      </c>
      <c r="C749" s="684" t="s">
        <v>1130</v>
      </c>
      <c r="D749" s="678">
        <v>339.88</v>
      </c>
      <c r="E749" s="654"/>
    </row>
    <row r="750" spans="1:5" x14ac:dyDescent="0.2">
      <c r="A750" s="674"/>
      <c r="B750" s="685" t="s">
        <v>1188</v>
      </c>
      <c r="C750" s="684" t="s">
        <v>1130</v>
      </c>
      <c r="D750" s="678">
        <v>339.88</v>
      </c>
      <c r="E750" s="654"/>
    </row>
    <row r="751" spans="1:5" x14ac:dyDescent="0.2">
      <c r="A751" s="674"/>
      <c r="B751" s="685" t="s">
        <v>1189</v>
      </c>
      <c r="C751" s="684" t="s">
        <v>1130</v>
      </c>
      <c r="D751" s="678">
        <v>339.88</v>
      </c>
      <c r="E751" s="654"/>
    </row>
    <row r="752" spans="1:5" x14ac:dyDescent="0.2">
      <c r="A752" s="674"/>
      <c r="B752" s="685" t="s">
        <v>1190</v>
      </c>
      <c r="C752" s="684" t="s">
        <v>1130</v>
      </c>
      <c r="D752" s="678">
        <v>339.88</v>
      </c>
      <c r="E752" s="654"/>
    </row>
    <row r="753" spans="1:5" x14ac:dyDescent="0.2">
      <c r="A753" s="674"/>
      <c r="B753" s="685" t="s">
        <v>1191</v>
      </c>
      <c r="C753" s="684" t="s">
        <v>1130</v>
      </c>
      <c r="D753" s="678">
        <v>339.88</v>
      </c>
      <c r="E753" s="654"/>
    </row>
    <row r="754" spans="1:5" x14ac:dyDescent="0.2">
      <c r="A754" s="674"/>
      <c r="B754" s="685" t="s">
        <v>1192</v>
      </c>
      <c r="C754" s="684" t="s">
        <v>1130</v>
      </c>
      <c r="D754" s="678">
        <v>339.88</v>
      </c>
      <c r="E754" s="654"/>
    </row>
    <row r="755" spans="1:5" x14ac:dyDescent="0.2">
      <c r="A755" s="674"/>
      <c r="B755" s="685" t="s">
        <v>1193</v>
      </c>
      <c r="C755" s="684" t="s">
        <v>1130</v>
      </c>
      <c r="D755" s="678">
        <v>339.88</v>
      </c>
      <c r="E755" s="654"/>
    </row>
    <row r="756" spans="1:5" x14ac:dyDescent="0.2">
      <c r="A756" s="674"/>
      <c r="B756" s="685" t="s">
        <v>1194</v>
      </c>
      <c r="C756" s="684" t="s">
        <v>1130</v>
      </c>
      <c r="D756" s="678">
        <v>339.88</v>
      </c>
      <c r="E756" s="654"/>
    </row>
    <row r="757" spans="1:5" x14ac:dyDescent="0.2">
      <c r="A757" s="674"/>
      <c r="B757" s="685" t="s">
        <v>1195</v>
      </c>
      <c r="C757" s="684" t="s">
        <v>1130</v>
      </c>
      <c r="D757" s="678">
        <v>339.88</v>
      </c>
      <c r="E757" s="654"/>
    </row>
    <row r="758" spans="1:5" x14ac:dyDescent="0.2">
      <c r="A758" s="674"/>
      <c r="B758" s="685" t="s">
        <v>1196</v>
      </c>
      <c r="C758" s="684" t="s">
        <v>1130</v>
      </c>
      <c r="D758" s="678">
        <v>339.88</v>
      </c>
      <c r="E758" s="654"/>
    </row>
    <row r="759" spans="1:5" x14ac:dyDescent="0.2">
      <c r="A759" s="674"/>
      <c r="B759" s="685" t="s">
        <v>1197</v>
      </c>
      <c r="C759" s="684" t="s">
        <v>1130</v>
      </c>
      <c r="D759" s="678">
        <v>339.88</v>
      </c>
      <c r="E759" s="654"/>
    </row>
    <row r="760" spans="1:5" x14ac:dyDescent="0.2">
      <c r="A760" s="674"/>
      <c r="B760" s="685" t="s">
        <v>1198</v>
      </c>
      <c r="C760" s="684" t="s">
        <v>1130</v>
      </c>
      <c r="D760" s="678">
        <v>339.88</v>
      </c>
      <c r="E760" s="654"/>
    </row>
    <row r="761" spans="1:5" x14ac:dyDescent="0.2">
      <c r="A761" s="674"/>
      <c r="B761" s="685" t="s">
        <v>1199</v>
      </c>
      <c r="C761" s="684" t="s">
        <v>1130</v>
      </c>
      <c r="D761" s="678">
        <v>339.88</v>
      </c>
      <c r="E761" s="654"/>
    </row>
    <row r="762" spans="1:5" x14ac:dyDescent="0.2">
      <c r="A762" s="674"/>
      <c r="B762" s="685" t="s">
        <v>1200</v>
      </c>
      <c r="C762" s="684" t="s">
        <v>1130</v>
      </c>
      <c r="D762" s="678">
        <v>339.88</v>
      </c>
      <c r="E762" s="654"/>
    </row>
    <row r="763" spans="1:5" x14ac:dyDescent="0.2">
      <c r="A763" s="674"/>
      <c r="B763" s="685" t="s">
        <v>1201</v>
      </c>
      <c r="C763" s="684" t="s">
        <v>1130</v>
      </c>
      <c r="D763" s="678">
        <v>339.88</v>
      </c>
      <c r="E763" s="654"/>
    </row>
    <row r="764" spans="1:5" x14ac:dyDescent="0.2">
      <c r="A764" s="674"/>
      <c r="B764" s="685" t="s">
        <v>1202</v>
      </c>
      <c r="C764" s="684" t="s">
        <v>1130</v>
      </c>
      <c r="D764" s="678">
        <v>339.88</v>
      </c>
      <c r="E764" s="654"/>
    </row>
    <row r="765" spans="1:5" x14ac:dyDescent="0.2">
      <c r="A765" s="674"/>
      <c r="B765" s="685" t="s">
        <v>1203</v>
      </c>
      <c r="C765" s="684" t="s">
        <v>1130</v>
      </c>
      <c r="D765" s="678">
        <v>339.88</v>
      </c>
      <c r="E765" s="654"/>
    </row>
    <row r="766" spans="1:5" x14ac:dyDescent="0.2">
      <c r="A766" s="674"/>
      <c r="B766" s="685" t="s">
        <v>1204</v>
      </c>
      <c r="C766" s="684" t="s">
        <v>1130</v>
      </c>
      <c r="D766" s="678">
        <v>339.88</v>
      </c>
      <c r="E766" s="654"/>
    </row>
    <row r="767" spans="1:5" x14ac:dyDescent="0.2">
      <c r="A767" s="674"/>
      <c r="B767" s="685" t="s">
        <v>1205</v>
      </c>
      <c r="C767" s="684" t="s">
        <v>1130</v>
      </c>
      <c r="D767" s="678">
        <v>339.88</v>
      </c>
      <c r="E767" s="654"/>
    </row>
    <row r="768" spans="1:5" x14ac:dyDescent="0.2">
      <c r="A768" s="674"/>
      <c r="B768" s="685" t="s">
        <v>1206</v>
      </c>
      <c r="C768" s="684" t="s">
        <v>1130</v>
      </c>
      <c r="D768" s="678">
        <v>339.88</v>
      </c>
      <c r="E768" s="654"/>
    </row>
    <row r="769" spans="1:5" x14ac:dyDescent="0.2">
      <c r="A769" s="674"/>
      <c r="B769" s="685" t="s">
        <v>1207</v>
      </c>
      <c r="C769" s="684" t="s">
        <v>1130</v>
      </c>
      <c r="D769" s="678">
        <v>339.88</v>
      </c>
      <c r="E769" s="654"/>
    </row>
    <row r="770" spans="1:5" x14ac:dyDescent="0.2">
      <c r="A770" s="674"/>
      <c r="B770" s="685" t="s">
        <v>1208</v>
      </c>
      <c r="C770" s="684" t="s">
        <v>1130</v>
      </c>
      <c r="D770" s="678">
        <v>339.88</v>
      </c>
      <c r="E770" s="654"/>
    </row>
    <row r="771" spans="1:5" x14ac:dyDescent="0.2">
      <c r="A771" s="674"/>
      <c r="B771" s="685" t="s">
        <v>1209</v>
      </c>
      <c r="C771" s="684" t="s">
        <v>1130</v>
      </c>
      <c r="D771" s="678">
        <v>339.88</v>
      </c>
      <c r="E771" s="654"/>
    </row>
    <row r="772" spans="1:5" x14ac:dyDescent="0.2">
      <c r="A772" s="674"/>
      <c r="B772" s="685" t="s">
        <v>1210</v>
      </c>
      <c r="C772" s="684" t="s">
        <v>1130</v>
      </c>
      <c r="D772" s="678">
        <v>339.88</v>
      </c>
      <c r="E772" s="654"/>
    </row>
    <row r="773" spans="1:5" x14ac:dyDescent="0.2">
      <c r="A773" s="674"/>
      <c r="B773" s="685" t="s">
        <v>1211</v>
      </c>
      <c r="C773" s="684" t="s">
        <v>1130</v>
      </c>
      <c r="D773" s="678">
        <v>339.88</v>
      </c>
      <c r="E773" s="654"/>
    </row>
    <row r="774" spans="1:5" x14ac:dyDescent="0.2">
      <c r="A774" s="674"/>
      <c r="B774" s="685" t="s">
        <v>1212</v>
      </c>
      <c r="C774" s="684" t="s">
        <v>1130</v>
      </c>
      <c r="D774" s="678">
        <v>339.88</v>
      </c>
      <c r="E774" s="654"/>
    </row>
    <row r="775" spans="1:5" x14ac:dyDescent="0.2">
      <c r="A775" s="674"/>
      <c r="B775" s="685" t="s">
        <v>1213</v>
      </c>
      <c r="C775" s="684" t="s">
        <v>1130</v>
      </c>
      <c r="D775" s="678">
        <v>339.88</v>
      </c>
      <c r="E775" s="654"/>
    </row>
    <row r="776" spans="1:5" x14ac:dyDescent="0.2">
      <c r="A776" s="674"/>
      <c r="B776" s="685" t="s">
        <v>1214</v>
      </c>
      <c r="C776" s="684" t="s">
        <v>1130</v>
      </c>
      <c r="D776" s="678">
        <v>339.88</v>
      </c>
      <c r="E776" s="654"/>
    </row>
    <row r="777" spans="1:5" x14ac:dyDescent="0.2">
      <c r="A777" s="674"/>
      <c r="B777" s="685" t="s">
        <v>1215</v>
      </c>
      <c r="C777" s="684" t="s">
        <v>1130</v>
      </c>
      <c r="D777" s="678">
        <v>339.88</v>
      </c>
      <c r="E777" s="654"/>
    </row>
    <row r="778" spans="1:5" x14ac:dyDescent="0.2">
      <c r="A778" s="674"/>
      <c r="B778" s="685" t="s">
        <v>1216</v>
      </c>
      <c r="C778" s="683" t="s">
        <v>1130</v>
      </c>
      <c r="D778" s="678">
        <v>339.88</v>
      </c>
      <c r="E778" s="654"/>
    </row>
    <row r="779" spans="1:5" x14ac:dyDescent="0.2">
      <c r="A779" s="674"/>
      <c r="B779" s="685" t="s">
        <v>1217</v>
      </c>
      <c r="C779" s="683" t="s">
        <v>1130</v>
      </c>
      <c r="D779" s="678">
        <v>339.88</v>
      </c>
      <c r="E779" s="654"/>
    </row>
    <row r="780" spans="1:5" x14ac:dyDescent="0.2">
      <c r="A780" s="674"/>
      <c r="B780" s="685" t="s">
        <v>1218</v>
      </c>
      <c r="C780" s="683" t="s">
        <v>1130</v>
      </c>
      <c r="D780" s="678">
        <v>339.88</v>
      </c>
      <c r="E780" s="654"/>
    </row>
    <row r="781" spans="1:5" x14ac:dyDescent="0.2">
      <c r="A781" s="674"/>
      <c r="B781" s="685" t="s">
        <v>1219</v>
      </c>
      <c r="C781" s="683" t="s">
        <v>1130</v>
      </c>
      <c r="D781" s="678">
        <v>339.88</v>
      </c>
      <c r="E781" s="654"/>
    </row>
    <row r="782" spans="1:5" x14ac:dyDescent="0.2">
      <c r="A782" s="674"/>
      <c r="B782" s="685" t="s">
        <v>1220</v>
      </c>
      <c r="C782" s="683" t="s">
        <v>1130</v>
      </c>
      <c r="D782" s="678">
        <v>339.88</v>
      </c>
      <c r="E782" s="654"/>
    </row>
    <row r="783" spans="1:5" x14ac:dyDescent="0.2">
      <c r="A783" s="674"/>
      <c r="B783" s="685" t="s">
        <v>1221</v>
      </c>
      <c r="C783" s="683" t="s">
        <v>1130</v>
      </c>
      <c r="D783" s="678">
        <v>339.88</v>
      </c>
      <c r="E783" s="654"/>
    </row>
    <row r="784" spans="1:5" x14ac:dyDescent="0.2">
      <c r="A784" s="674"/>
      <c r="B784" s="685" t="s">
        <v>1222</v>
      </c>
      <c r="C784" s="683" t="s">
        <v>1130</v>
      </c>
      <c r="D784" s="678">
        <v>339.88</v>
      </c>
      <c r="E784" s="654"/>
    </row>
    <row r="785" spans="1:5" x14ac:dyDescent="0.2">
      <c r="A785" s="674"/>
      <c r="B785" s="685" t="s">
        <v>1223</v>
      </c>
      <c r="C785" s="683" t="s">
        <v>1130</v>
      </c>
      <c r="D785" s="678">
        <v>339.88</v>
      </c>
      <c r="E785" s="654"/>
    </row>
    <row r="786" spans="1:5" x14ac:dyDescent="0.2">
      <c r="A786" s="674"/>
      <c r="B786" s="685" t="s">
        <v>1224</v>
      </c>
      <c r="C786" s="683" t="s">
        <v>1130</v>
      </c>
      <c r="D786" s="678">
        <v>339.88</v>
      </c>
      <c r="E786" s="654"/>
    </row>
    <row r="787" spans="1:5" x14ac:dyDescent="0.2">
      <c r="A787" s="674"/>
      <c r="B787" s="685" t="s">
        <v>1225</v>
      </c>
      <c r="C787" s="683" t="s">
        <v>1130</v>
      </c>
      <c r="D787" s="678">
        <v>339.88</v>
      </c>
      <c r="E787" s="654"/>
    </row>
    <row r="788" spans="1:5" x14ac:dyDescent="0.2">
      <c r="A788" s="674"/>
      <c r="B788" s="685" t="s">
        <v>1226</v>
      </c>
      <c r="C788" s="683" t="s">
        <v>1130</v>
      </c>
      <c r="D788" s="678">
        <v>339.88</v>
      </c>
      <c r="E788" s="654"/>
    </row>
    <row r="789" spans="1:5" x14ac:dyDescent="0.2">
      <c r="A789" s="674"/>
      <c r="B789" s="685" t="s">
        <v>1227</v>
      </c>
      <c r="C789" s="683" t="s">
        <v>1130</v>
      </c>
      <c r="D789" s="678">
        <v>339.88</v>
      </c>
      <c r="E789" s="654"/>
    </row>
    <row r="790" spans="1:5" x14ac:dyDescent="0.2">
      <c r="A790" s="674"/>
      <c r="B790" s="685" t="s">
        <v>1228</v>
      </c>
      <c r="C790" s="683" t="s">
        <v>1130</v>
      </c>
      <c r="D790" s="678">
        <v>339.88</v>
      </c>
      <c r="E790" s="654"/>
    </row>
    <row r="791" spans="1:5" x14ac:dyDescent="0.2">
      <c r="A791" s="674"/>
      <c r="B791" s="685" t="s">
        <v>1229</v>
      </c>
      <c r="C791" s="683" t="s">
        <v>1130</v>
      </c>
      <c r="D791" s="678">
        <v>339.88</v>
      </c>
      <c r="E791" s="654"/>
    </row>
    <row r="792" spans="1:5" x14ac:dyDescent="0.2">
      <c r="A792" s="674"/>
      <c r="B792" s="685" t="s">
        <v>1230</v>
      </c>
      <c r="C792" s="683" t="s">
        <v>1130</v>
      </c>
      <c r="D792" s="678">
        <v>339.88</v>
      </c>
      <c r="E792" s="654"/>
    </row>
    <row r="793" spans="1:5" x14ac:dyDescent="0.2">
      <c r="A793" s="674"/>
      <c r="B793" s="685" t="s">
        <v>1231</v>
      </c>
      <c r="C793" s="683" t="s">
        <v>1130</v>
      </c>
      <c r="D793" s="678">
        <v>339.88</v>
      </c>
      <c r="E793" s="654"/>
    </row>
    <row r="794" spans="1:5" x14ac:dyDescent="0.2">
      <c r="A794" s="674"/>
      <c r="B794" s="685" t="s">
        <v>1232</v>
      </c>
      <c r="C794" s="683" t="s">
        <v>1130</v>
      </c>
      <c r="D794" s="678">
        <v>339.88</v>
      </c>
      <c r="E794" s="654"/>
    </row>
    <row r="795" spans="1:5" x14ac:dyDescent="0.2">
      <c r="A795" s="674"/>
      <c r="B795" s="685" t="s">
        <v>1233</v>
      </c>
      <c r="C795" s="683" t="s">
        <v>1130</v>
      </c>
      <c r="D795" s="678">
        <v>339.88</v>
      </c>
      <c r="E795" s="654"/>
    </row>
    <row r="796" spans="1:5" x14ac:dyDescent="0.2">
      <c r="A796" s="674"/>
      <c r="B796" s="685" t="s">
        <v>1234</v>
      </c>
      <c r="C796" s="683" t="s">
        <v>1130</v>
      </c>
      <c r="D796" s="678">
        <v>339.88</v>
      </c>
      <c r="E796" s="654"/>
    </row>
    <row r="797" spans="1:5" x14ac:dyDescent="0.2">
      <c r="A797" s="674"/>
      <c r="B797" s="685" t="s">
        <v>1235</v>
      </c>
      <c r="C797" s="683" t="s">
        <v>1130</v>
      </c>
      <c r="D797" s="678">
        <v>339.88</v>
      </c>
      <c r="E797" s="654"/>
    </row>
    <row r="798" spans="1:5" x14ac:dyDescent="0.2">
      <c r="A798" s="674"/>
      <c r="B798" s="685" t="s">
        <v>1236</v>
      </c>
      <c r="C798" s="683" t="s">
        <v>1130</v>
      </c>
      <c r="D798" s="678">
        <v>339.88</v>
      </c>
      <c r="E798" s="654"/>
    </row>
    <row r="799" spans="1:5" x14ac:dyDescent="0.2">
      <c r="A799" s="674"/>
      <c r="B799" s="685" t="s">
        <v>1237</v>
      </c>
      <c r="C799" s="683" t="s">
        <v>1130</v>
      </c>
      <c r="D799" s="678">
        <v>339.88</v>
      </c>
      <c r="E799" s="654"/>
    </row>
    <row r="800" spans="1:5" x14ac:dyDescent="0.2">
      <c r="A800" s="674"/>
      <c r="B800" s="685" t="s">
        <v>1238</v>
      </c>
      <c r="C800" s="683" t="s">
        <v>1130</v>
      </c>
      <c r="D800" s="678">
        <v>253.46</v>
      </c>
      <c r="E800" s="654"/>
    </row>
    <row r="801" spans="1:5" x14ac:dyDescent="0.2">
      <c r="A801" s="674"/>
      <c r="B801" s="685" t="s">
        <v>1239</v>
      </c>
      <c r="C801" s="683" t="s">
        <v>1130</v>
      </c>
      <c r="D801" s="678">
        <v>253.46</v>
      </c>
      <c r="E801" s="654"/>
    </row>
    <row r="802" spans="1:5" x14ac:dyDescent="0.2">
      <c r="A802" s="674"/>
      <c r="B802" s="685" t="s">
        <v>1240</v>
      </c>
      <c r="C802" s="683" t="s">
        <v>1130</v>
      </c>
      <c r="D802" s="678">
        <v>253.46</v>
      </c>
      <c r="E802" s="654"/>
    </row>
    <row r="803" spans="1:5" x14ac:dyDescent="0.2">
      <c r="A803" s="674"/>
      <c r="B803" s="685" t="s">
        <v>1241</v>
      </c>
      <c r="C803" s="683" t="s">
        <v>1130</v>
      </c>
      <c r="D803" s="678">
        <v>253.46</v>
      </c>
      <c r="E803" s="654"/>
    </row>
    <row r="804" spans="1:5" x14ac:dyDescent="0.2">
      <c r="A804" s="674"/>
      <c r="B804" s="685" t="s">
        <v>1242</v>
      </c>
      <c r="C804" s="683" t="s">
        <v>1130</v>
      </c>
      <c r="D804" s="678">
        <v>253.46</v>
      </c>
      <c r="E804" s="654"/>
    </row>
    <row r="805" spans="1:5" x14ac:dyDescent="0.2">
      <c r="A805" s="674"/>
      <c r="B805" s="685" t="s">
        <v>1243</v>
      </c>
      <c r="C805" s="683" t="s">
        <v>1130</v>
      </c>
      <c r="D805" s="678">
        <v>253.46</v>
      </c>
      <c r="E805" s="654"/>
    </row>
    <row r="806" spans="1:5" x14ac:dyDescent="0.2">
      <c r="A806" s="674"/>
      <c r="B806" s="685" t="s">
        <v>1244</v>
      </c>
      <c r="C806" s="683" t="s">
        <v>1130</v>
      </c>
      <c r="D806" s="678">
        <v>339.88</v>
      </c>
      <c r="E806" s="654"/>
    </row>
    <row r="807" spans="1:5" x14ac:dyDescent="0.2">
      <c r="A807" s="674"/>
      <c r="B807" s="685" t="s">
        <v>1245</v>
      </c>
      <c r="C807" s="683" t="s">
        <v>1130</v>
      </c>
      <c r="D807" s="678">
        <v>253.46</v>
      </c>
      <c r="E807" s="654"/>
    </row>
    <row r="808" spans="1:5" x14ac:dyDescent="0.2">
      <c r="A808" s="674"/>
      <c r="B808" s="685" t="s">
        <v>1246</v>
      </c>
      <c r="C808" s="683" t="s">
        <v>1130</v>
      </c>
      <c r="D808" s="678">
        <v>253.46</v>
      </c>
      <c r="E808" s="654"/>
    </row>
    <row r="809" spans="1:5" x14ac:dyDescent="0.2">
      <c r="A809" s="674"/>
      <c r="B809" s="685" t="s">
        <v>1247</v>
      </c>
      <c r="C809" s="683" t="s">
        <v>1130</v>
      </c>
      <c r="D809" s="678">
        <v>253.46</v>
      </c>
      <c r="E809" s="654"/>
    </row>
    <row r="810" spans="1:5" x14ac:dyDescent="0.2">
      <c r="A810" s="674"/>
      <c r="B810" s="685" t="s">
        <v>1248</v>
      </c>
      <c r="C810" s="683" t="s">
        <v>1130</v>
      </c>
      <c r="D810" s="678">
        <v>253.46</v>
      </c>
      <c r="E810" s="654"/>
    </row>
    <row r="811" spans="1:5" x14ac:dyDescent="0.2">
      <c r="A811" s="674"/>
      <c r="B811" s="685" t="s">
        <v>1249</v>
      </c>
      <c r="C811" s="683" t="s">
        <v>1130</v>
      </c>
      <c r="D811" s="678">
        <v>253.46</v>
      </c>
      <c r="E811" s="654"/>
    </row>
    <row r="812" spans="1:5" x14ac:dyDescent="0.2">
      <c r="A812" s="674"/>
      <c r="B812" s="685" t="s">
        <v>1250</v>
      </c>
      <c r="C812" s="683" t="s">
        <v>1130</v>
      </c>
      <c r="D812" s="678">
        <v>253.46</v>
      </c>
      <c r="E812" s="654"/>
    </row>
    <row r="813" spans="1:5" x14ac:dyDescent="0.2">
      <c r="A813" s="674"/>
      <c r="B813" s="685" t="s">
        <v>1251</v>
      </c>
      <c r="C813" s="683" t="s">
        <v>1130</v>
      </c>
      <c r="D813" s="678">
        <v>253.46</v>
      </c>
      <c r="E813" s="654"/>
    </row>
    <row r="814" spans="1:5" x14ac:dyDescent="0.2">
      <c r="A814" s="674"/>
      <c r="B814" s="685" t="s">
        <v>1252</v>
      </c>
      <c r="C814" s="683" t="s">
        <v>1130</v>
      </c>
      <c r="D814" s="678">
        <v>253.46</v>
      </c>
      <c r="E814" s="654"/>
    </row>
    <row r="815" spans="1:5" x14ac:dyDescent="0.2">
      <c r="A815" s="674"/>
      <c r="B815" s="685" t="s">
        <v>1253</v>
      </c>
      <c r="C815" s="683" t="s">
        <v>1130</v>
      </c>
      <c r="D815" s="678">
        <v>253.46</v>
      </c>
      <c r="E815" s="654"/>
    </row>
    <row r="816" spans="1:5" x14ac:dyDescent="0.2">
      <c r="A816" s="674"/>
      <c r="B816" s="685" t="s">
        <v>1254</v>
      </c>
      <c r="C816" s="683" t="s">
        <v>1130</v>
      </c>
      <c r="D816" s="678">
        <v>253.46</v>
      </c>
      <c r="E816" s="654"/>
    </row>
    <row r="817" spans="1:5" x14ac:dyDescent="0.2">
      <c r="A817" s="674"/>
      <c r="B817" s="685" t="s">
        <v>1255</v>
      </c>
      <c r="C817" s="683" t="s">
        <v>1130</v>
      </c>
      <c r="D817" s="678">
        <v>339.88</v>
      </c>
      <c r="E817" s="654"/>
    </row>
    <row r="818" spans="1:5" x14ac:dyDescent="0.2">
      <c r="A818" s="674"/>
      <c r="B818" s="685" t="s">
        <v>1256</v>
      </c>
      <c r="C818" s="683" t="s">
        <v>1130</v>
      </c>
      <c r="D818" s="678">
        <v>253.46</v>
      </c>
      <c r="E818" s="654"/>
    </row>
    <row r="819" spans="1:5" x14ac:dyDescent="0.2">
      <c r="A819" s="674"/>
      <c r="B819" s="685" t="s">
        <v>1257</v>
      </c>
      <c r="C819" s="683" t="s">
        <v>1130</v>
      </c>
      <c r="D819" s="678">
        <v>253.46</v>
      </c>
      <c r="E819" s="654"/>
    </row>
    <row r="820" spans="1:5" x14ac:dyDescent="0.2">
      <c r="A820" s="674"/>
      <c r="B820" s="685" t="s">
        <v>1258</v>
      </c>
      <c r="C820" s="683" t="s">
        <v>1130</v>
      </c>
      <c r="D820" s="678">
        <v>253.46</v>
      </c>
      <c r="E820" s="654"/>
    </row>
    <row r="821" spans="1:5" x14ac:dyDescent="0.2">
      <c r="A821" s="674"/>
      <c r="B821" s="685" t="s">
        <v>1259</v>
      </c>
      <c r="C821" s="683" t="s">
        <v>1130</v>
      </c>
      <c r="D821" s="678">
        <v>253.46</v>
      </c>
      <c r="E821" s="654"/>
    </row>
    <row r="822" spans="1:5" x14ac:dyDescent="0.2">
      <c r="A822" s="674"/>
      <c r="B822" s="685" t="s">
        <v>1260</v>
      </c>
      <c r="C822" s="683" t="s">
        <v>1130</v>
      </c>
      <c r="D822" s="678">
        <v>253.46</v>
      </c>
      <c r="E822" s="654"/>
    </row>
    <row r="823" spans="1:5" x14ac:dyDescent="0.2">
      <c r="A823" s="674"/>
      <c r="B823" s="685" t="s">
        <v>1261</v>
      </c>
      <c r="C823" s="683" t="s">
        <v>1130</v>
      </c>
      <c r="D823" s="678">
        <v>253.46</v>
      </c>
      <c r="E823" s="654"/>
    </row>
    <row r="824" spans="1:5" x14ac:dyDescent="0.2">
      <c r="A824" s="674"/>
      <c r="B824" s="685" t="s">
        <v>1262</v>
      </c>
      <c r="C824" s="683" t="s">
        <v>1130</v>
      </c>
      <c r="D824" s="678">
        <v>253.46</v>
      </c>
      <c r="E824" s="654"/>
    </row>
    <row r="825" spans="1:5" x14ac:dyDescent="0.2">
      <c r="A825" s="674"/>
      <c r="B825" s="685" t="s">
        <v>1263</v>
      </c>
      <c r="C825" s="683" t="s">
        <v>1130</v>
      </c>
      <c r="D825" s="678">
        <v>253.46</v>
      </c>
      <c r="E825" s="654"/>
    </row>
    <row r="826" spans="1:5" x14ac:dyDescent="0.2">
      <c r="A826" s="674"/>
      <c r="B826" s="685" t="s">
        <v>1264</v>
      </c>
      <c r="C826" s="683" t="s">
        <v>1130</v>
      </c>
      <c r="D826" s="678">
        <v>253.46</v>
      </c>
      <c r="E826" s="654"/>
    </row>
    <row r="827" spans="1:5" x14ac:dyDescent="0.2">
      <c r="A827" s="674"/>
      <c r="B827" s="685" t="s">
        <v>1265</v>
      </c>
      <c r="C827" s="683" t="s">
        <v>1130</v>
      </c>
      <c r="D827" s="678">
        <v>253.46</v>
      </c>
      <c r="E827" s="654"/>
    </row>
    <row r="828" spans="1:5" x14ac:dyDescent="0.2">
      <c r="A828" s="674"/>
      <c r="B828" s="685" t="s">
        <v>1266</v>
      </c>
      <c r="C828" s="683" t="s">
        <v>1130</v>
      </c>
      <c r="D828" s="678">
        <v>253.46</v>
      </c>
      <c r="E828" s="654"/>
    </row>
    <row r="829" spans="1:5" x14ac:dyDescent="0.2">
      <c r="A829" s="674"/>
      <c r="B829" s="685" t="s">
        <v>1267</v>
      </c>
      <c r="C829" s="683" t="s">
        <v>1130</v>
      </c>
      <c r="D829" s="678">
        <v>253.46</v>
      </c>
      <c r="E829" s="654"/>
    </row>
    <row r="830" spans="1:5" x14ac:dyDescent="0.2">
      <c r="A830" s="674"/>
      <c r="B830" s="685" t="s">
        <v>1268</v>
      </c>
      <c r="C830" s="683" t="s">
        <v>1130</v>
      </c>
      <c r="D830" s="678">
        <v>253.46</v>
      </c>
      <c r="E830" s="654"/>
    </row>
    <row r="831" spans="1:5" x14ac:dyDescent="0.2">
      <c r="A831" s="674"/>
      <c r="B831" s="685" t="s">
        <v>1269</v>
      </c>
      <c r="C831" s="683" t="s">
        <v>1130</v>
      </c>
      <c r="D831" s="678">
        <v>253.46</v>
      </c>
      <c r="E831" s="654"/>
    </row>
    <row r="832" spans="1:5" x14ac:dyDescent="0.2">
      <c r="A832" s="674"/>
      <c r="B832" s="685" t="s">
        <v>1270</v>
      </c>
      <c r="C832" s="683" t="s">
        <v>1130</v>
      </c>
      <c r="D832" s="678">
        <v>253.46</v>
      </c>
      <c r="E832" s="654"/>
    </row>
    <row r="833" spans="1:5" x14ac:dyDescent="0.2">
      <c r="A833" s="674"/>
      <c r="B833" s="685" t="s">
        <v>1271</v>
      </c>
      <c r="C833" s="683" t="s">
        <v>1130</v>
      </c>
      <c r="D833" s="678">
        <v>253.46</v>
      </c>
      <c r="E833" s="654"/>
    </row>
    <row r="834" spans="1:5" x14ac:dyDescent="0.2">
      <c r="A834" s="674"/>
      <c r="B834" s="685" t="s">
        <v>1272</v>
      </c>
      <c r="C834" s="683" t="s">
        <v>1130</v>
      </c>
      <c r="D834" s="678">
        <v>252.45079999999999</v>
      </c>
      <c r="E834" s="654"/>
    </row>
    <row r="835" spans="1:5" x14ac:dyDescent="0.2">
      <c r="A835" s="674"/>
      <c r="B835" s="685" t="s">
        <v>1273</v>
      </c>
      <c r="C835" s="683" t="s">
        <v>1130</v>
      </c>
      <c r="D835" s="678">
        <v>252.45079999999999</v>
      </c>
      <c r="E835" s="654"/>
    </row>
    <row r="836" spans="1:5" x14ac:dyDescent="0.2">
      <c r="A836" s="674"/>
      <c r="B836" s="685" t="s">
        <v>1274</v>
      </c>
      <c r="C836" s="683" t="s">
        <v>1130</v>
      </c>
      <c r="D836" s="678">
        <v>252.45079999999999</v>
      </c>
      <c r="E836" s="654"/>
    </row>
    <row r="837" spans="1:5" x14ac:dyDescent="0.2">
      <c r="A837" s="674"/>
      <c r="B837" s="685" t="s">
        <v>1275</v>
      </c>
      <c r="C837" s="683" t="s">
        <v>1130</v>
      </c>
      <c r="D837" s="678">
        <v>252.45079999999999</v>
      </c>
      <c r="E837" s="654"/>
    </row>
    <row r="838" spans="1:5" x14ac:dyDescent="0.2">
      <c r="A838" s="674"/>
      <c r="B838" s="685" t="s">
        <v>1276</v>
      </c>
      <c r="C838" s="683" t="s">
        <v>1130</v>
      </c>
      <c r="D838" s="678">
        <v>252.45079999999999</v>
      </c>
      <c r="E838" s="654"/>
    </row>
    <row r="839" spans="1:5" x14ac:dyDescent="0.2">
      <c r="A839" s="674"/>
      <c r="B839" s="685" t="s">
        <v>1277</v>
      </c>
      <c r="C839" s="683" t="s">
        <v>1130</v>
      </c>
      <c r="D839" s="678">
        <v>252.45079999999999</v>
      </c>
      <c r="E839" s="654"/>
    </row>
    <row r="840" spans="1:5" x14ac:dyDescent="0.2">
      <c r="A840" s="674"/>
      <c r="B840" s="685" t="s">
        <v>1278</v>
      </c>
      <c r="C840" s="683" t="s">
        <v>1130</v>
      </c>
      <c r="D840" s="678">
        <v>252.45079999999999</v>
      </c>
      <c r="E840" s="654"/>
    </row>
    <row r="841" spans="1:5" x14ac:dyDescent="0.2">
      <c r="A841" s="674"/>
      <c r="B841" s="685" t="s">
        <v>1279</v>
      </c>
      <c r="C841" s="683" t="s">
        <v>1130</v>
      </c>
      <c r="D841" s="678">
        <v>252.45079999999999</v>
      </c>
      <c r="E841" s="654"/>
    </row>
    <row r="842" spans="1:5" x14ac:dyDescent="0.2">
      <c r="A842" s="674"/>
      <c r="B842" s="685" t="s">
        <v>1280</v>
      </c>
      <c r="C842" s="683" t="s">
        <v>1130</v>
      </c>
      <c r="D842" s="678">
        <v>252.45079999999999</v>
      </c>
      <c r="E842" s="654"/>
    </row>
    <row r="843" spans="1:5" x14ac:dyDescent="0.2">
      <c r="A843" s="674"/>
      <c r="B843" s="685" t="s">
        <v>1281</v>
      </c>
      <c r="C843" s="683" t="s">
        <v>1130</v>
      </c>
      <c r="D843" s="678">
        <v>252.45079999999999</v>
      </c>
      <c r="E843" s="654"/>
    </row>
    <row r="844" spans="1:5" x14ac:dyDescent="0.2">
      <c r="A844" s="674"/>
      <c r="B844" s="685" t="s">
        <v>1282</v>
      </c>
      <c r="C844" s="683" t="s">
        <v>1130</v>
      </c>
      <c r="D844" s="678">
        <v>252.45079999999999</v>
      </c>
      <c r="E844" s="654"/>
    </row>
    <row r="845" spans="1:5" x14ac:dyDescent="0.2">
      <c r="A845" s="674"/>
      <c r="B845" s="685" t="s">
        <v>1283</v>
      </c>
      <c r="C845" s="683" t="s">
        <v>1130</v>
      </c>
      <c r="D845" s="678">
        <v>252.45079999999999</v>
      </c>
      <c r="E845" s="654"/>
    </row>
    <row r="846" spans="1:5" x14ac:dyDescent="0.2">
      <c r="A846" s="674"/>
      <c r="B846" s="685" t="s">
        <v>1284</v>
      </c>
      <c r="C846" s="683" t="s">
        <v>1130</v>
      </c>
      <c r="D846" s="678">
        <v>252.45079999999999</v>
      </c>
      <c r="E846" s="654"/>
    </row>
    <row r="847" spans="1:5" x14ac:dyDescent="0.2">
      <c r="A847" s="674"/>
      <c r="B847" s="685" t="s">
        <v>1285</v>
      </c>
      <c r="C847" s="683" t="s">
        <v>1130</v>
      </c>
      <c r="D847" s="678">
        <v>252.45079999999999</v>
      </c>
      <c r="E847" s="654"/>
    </row>
    <row r="848" spans="1:5" x14ac:dyDescent="0.2">
      <c r="A848" s="674"/>
      <c r="B848" s="685" t="s">
        <v>1286</v>
      </c>
      <c r="C848" s="683" t="s">
        <v>1130</v>
      </c>
      <c r="D848" s="678">
        <v>252.45079999999999</v>
      </c>
      <c r="E848" s="654"/>
    </row>
    <row r="849" spans="1:5" x14ac:dyDescent="0.2">
      <c r="A849" s="674"/>
      <c r="B849" s="685" t="s">
        <v>1287</v>
      </c>
      <c r="C849" s="683" t="s">
        <v>1130</v>
      </c>
      <c r="D849" s="678">
        <v>252.45079999999999</v>
      </c>
      <c r="E849" s="654"/>
    </row>
    <row r="850" spans="1:5" x14ac:dyDescent="0.2">
      <c r="A850" s="674"/>
      <c r="B850" s="685" t="s">
        <v>1288</v>
      </c>
      <c r="C850" s="683" t="s">
        <v>1130</v>
      </c>
      <c r="D850" s="678">
        <v>252.45079999999999</v>
      </c>
      <c r="E850" s="654"/>
    </row>
    <row r="851" spans="1:5" x14ac:dyDescent="0.2">
      <c r="A851" s="674"/>
      <c r="B851" s="685" t="s">
        <v>1289</v>
      </c>
      <c r="C851" s="683" t="s">
        <v>1130</v>
      </c>
      <c r="D851" s="678">
        <v>252.45079999999999</v>
      </c>
      <c r="E851" s="654"/>
    </row>
    <row r="852" spans="1:5" x14ac:dyDescent="0.2">
      <c r="A852" s="674"/>
      <c r="B852" s="685" t="s">
        <v>1290</v>
      </c>
      <c r="C852" s="683" t="s">
        <v>1130</v>
      </c>
      <c r="D852" s="678">
        <v>252.45079999999999</v>
      </c>
      <c r="E852" s="654"/>
    </row>
    <row r="853" spans="1:5" x14ac:dyDescent="0.2">
      <c r="A853" s="674"/>
      <c r="B853" s="685" t="s">
        <v>1291</v>
      </c>
      <c r="C853" s="683" t="s">
        <v>1130</v>
      </c>
      <c r="D853" s="678">
        <v>252.45079999999999</v>
      </c>
      <c r="E853" s="654"/>
    </row>
    <row r="854" spans="1:5" x14ac:dyDescent="0.2">
      <c r="A854" s="674"/>
      <c r="B854" s="685" t="s">
        <v>1292</v>
      </c>
      <c r="C854" s="683" t="s">
        <v>1130</v>
      </c>
      <c r="D854" s="678">
        <v>252.45079999999999</v>
      </c>
      <c r="E854" s="654"/>
    </row>
    <row r="855" spans="1:5" x14ac:dyDescent="0.2">
      <c r="A855" s="674"/>
      <c r="B855" s="685" t="s">
        <v>1293</v>
      </c>
      <c r="C855" s="683" t="s">
        <v>1130</v>
      </c>
      <c r="D855" s="678">
        <v>252.45079999999999</v>
      </c>
      <c r="E855" s="654"/>
    </row>
    <row r="856" spans="1:5" x14ac:dyDescent="0.2">
      <c r="A856" s="674"/>
      <c r="B856" s="685" t="s">
        <v>1294</v>
      </c>
      <c r="C856" s="683" t="s">
        <v>1130</v>
      </c>
      <c r="D856" s="678">
        <v>252.45079999999999</v>
      </c>
      <c r="E856" s="654"/>
    </row>
    <row r="857" spans="1:5" x14ac:dyDescent="0.2">
      <c r="A857" s="674"/>
      <c r="B857" s="685" t="s">
        <v>1295</v>
      </c>
      <c r="C857" s="683" t="s">
        <v>1130</v>
      </c>
      <c r="D857" s="678">
        <v>252.45079999999999</v>
      </c>
      <c r="E857" s="654"/>
    </row>
    <row r="858" spans="1:5" x14ac:dyDescent="0.2">
      <c r="A858" s="674"/>
      <c r="B858" s="685" t="s">
        <v>1296</v>
      </c>
      <c r="C858" s="683" t="s">
        <v>1130</v>
      </c>
      <c r="D858" s="678">
        <v>252.45079999999999</v>
      </c>
      <c r="E858" s="654"/>
    </row>
    <row r="859" spans="1:5" x14ac:dyDescent="0.2">
      <c r="A859" s="674"/>
      <c r="B859" s="685" t="s">
        <v>1297</v>
      </c>
      <c r="C859" s="683" t="s">
        <v>1130</v>
      </c>
      <c r="D859" s="678">
        <v>252.45079999999999</v>
      </c>
      <c r="E859" s="654"/>
    </row>
    <row r="860" spans="1:5" x14ac:dyDescent="0.2">
      <c r="A860" s="674"/>
      <c r="B860" s="685" t="s">
        <v>1298</v>
      </c>
      <c r="C860" s="683" t="s">
        <v>1130</v>
      </c>
      <c r="D860" s="678">
        <v>252.45079999999999</v>
      </c>
      <c r="E860" s="654"/>
    </row>
    <row r="861" spans="1:5" x14ac:dyDescent="0.2">
      <c r="A861" s="674"/>
      <c r="B861" s="685" t="s">
        <v>1299</v>
      </c>
      <c r="C861" s="683" t="s">
        <v>1130</v>
      </c>
      <c r="D861" s="678">
        <v>252.45079999999999</v>
      </c>
      <c r="E861" s="654"/>
    </row>
    <row r="862" spans="1:5" x14ac:dyDescent="0.2">
      <c r="A862" s="674"/>
      <c r="B862" s="685" t="s">
        <v>1300</v>
      </c>
      <c r="C862" s="683" t="s">
        <v>1130</v>
      </c>
      <c r="D862" s="678">
        <v>252.45079999999999</v>
      </c>
      <c r="E862" s="654"/>
    </row>
    <row r="863" spans="1:5" x14ac:dyDescent="0.2">
      <c r="A863" s="674"/>
      <c r="B863" s="685" t="s">
        <v>1301</v>
      </c>
      <c r="C863" s="683" t="s">
        <v>1130</v>
      </c>
      <c r="D863" s="678">
        <v>252.45079999999999</v>
      </c>
      <c r="E863" s="654"/>
    </row>
    <row r="864" spans="1:5" x14ac:dyDescent="0.2">
      <c r="A864" s="674"/>
      <c r="B864" s="685" t="s">
        <v>1302</v>
      </c>
      <c r="C864" s="683" t="s">
        <v>1130</v>
      </c>
      <c r="D864" s="678">
        <v>252.45079999999999</v>
      </c>
      <c r="E864" s="654"/>
    </row>
    <row r="865" spans="1:5" x14ac:dyDescent="0.2">
      <c r="A865" s="674"/>
      <c r="B865" s="685" t="s">
        <v>1303</v>
      </c>
      <c r="C865" s="683" t="s">
        <v>1130</v>
      </c>
      <c r="D865" s="678">
        <v>252.45079999999999</v>
      </c>
      <c r="E865" s="654"/>
    </row>
    <row r="866" spans="1:5" x14ac:dyDescent="0.2">
      <c r="A866" s="674"/>
      <c r="B866" s="685" t="s">
        <v>1304</v>
      </c>
      <c r="C866" s="683" t="s">
        <v>1130</v>
      </c>
      <c r="D866" s="678">
        <v>252.45079999999999</v>
      </c>
      <c r="E866" s="654"/>
    </row>
    <row r="867" spans="1:5" x14ac:dyDescent="0.2">
      <c r="A867" s="674"/>
      <c r="B867" s="685" t="s">
        <v>1305</v>
      </c>
      <c r="C867" s="683" t="s">
        <v>1130</v>
      </c>
      <c r="D867" s="678">
        <v>252.45079999999999</v>
      </c>
      <c r="E867" s="654"/>
    </row>
    <row r="868" spans="1:5" x14ac:dyDescent="0.2">
      <c r="A868" s="674"/>
      <c r="B868" s="685" t="s">
        <v>1306</v>
      </c>
      <c r="C868" s="683" t="s">
        <v>1130</v>
      </c>
      <c r="D868" s="678">
        <v>265.46600000000001</v>
      </c>
      <c r="E868" s="654"/>
    </row>
    <row r="869" spans="1:5" x14ac:dyDescent="0.2">
      <c r="A869" s="674"/>
      <c r="B869" s="685" t="s">
        <v>1307</v>
      </c>
      <c r="C869" s="683" t="s">
        <v>1130</v>
      </c>
      <c r="D869" s="678">
        <v>265.46600000000001</v>
      </c>
      <c r="E869" s="654"/>
    </row>
    <row r="870" spans="1:5" x14ac:dyDescent="0.2">
      <c r="A870" s="674"/>
      <c r="B870" s="685" t="s">
        <v>1308</v>
      </c>
      <c r="C870" s="683" t="s">
        <v>1130</v>
      </c>
      <c r="D870" s="678">
        <v>265.46600000000001</v>
      </c>
      <c r="E870" s="654"/>
    </row>
    <row r="871" spans="1:5" x14ac:dyDescent="0.2">
      <c r="A871" s="674"/>
      <c r="B871" s="685" t="s">
        <v>1309</v>
      </c>
      <c r="C871" s="683" t="s">
        <v>1130</v>
      </c>
      <c r="D871" s="678">
        <v>265.46600000000001</v>
      </c>
      <c r="E871" s="654"/>
    </row>
    <row r="872" spans="1:5" x14ac:dyDescent="0.2">
      <c r="A872" s="674"/>
      <c r="B872" s="685" t="s">
        <v>1310</v>
      </c>
      <c r="C872" s="683" t="s">
        <v>1130</v>
      </c>
      <c r="D872" s="678">
        <v>265.46600000000001</v>
      </c>
      <c r="E872" s="654"/>
    </row>
    <row r="873" spans="1:5" x14ac:dyDescent="0.2">
      <c r="A873" s="674"/>
      <c r="B873" s="685" t="s">
        <v>1311</v>
      </c>
      <c r="C873" s="683" t="s">
        <v>1130</v>
      </c>
      <c r="D873" s="678">
        <v>265.46600000000001</v>
      </c>
      <c r="E873" s="654"/>
    </row>
    <row r="874" spans="1:5" x14ac:dyDescent="0.2">
      <c r="A874" s="674"/>
      <c r="B874" s="685" t="s">
        <v>1312</v>
      </c>
      <c r="C874" s="683" t="s">
        <v>1130</v>
      </c>
      <c r="D874" s="678">
        <v>265.46600000000001</v>
      </c>
      <c r="E874" s="654"/>
    </row>
    <row r="875" spans="1:5" x14ac:dyDescent="0.2">
      <c r="A875" s="674"/>
      <c r="B875" s="685" t="s">
        <v>1313</v>
      </c>
      <c r="C875" s="685" t="s">
        <v>1130</v>
      </c>
      <c r="D875" s="678">
        <v>265.46600000000001</v>
      </c>
      <c r="E875" s="654"/>
    </row>
    <row r="876" spans="1:5" x14ac:dyDescent="0.2">
      <c r="A876" s="674"/>
      <c r="B876" s="685" t="s">
        <v>1314</v>
      </c>
      <c r="C876" s="685" t="s">
        <v>1130</v>
      </c>
      <c r="D876" s="678">
        <v>265.46600000000001</v>
      </c>
      <c r="E876" s="654"/>
    </row>
    <row r="877" spans="1:5" x14ac:dyDescent="0.2">
      <c r="A877" s="674"/>
      <c r="B877" s="685" t="s">
        <v>1315</v>
      </c>
      <c r="C877" s="685" t="s">
        <v>1130</v>
      </c>
      <c r="D877" s="678">
        <v>265.46600000000001</v>
      </c>
      <c r="E877" s="654"/>
    </row>
    <row r="878" spans="1:5" x14ac:dyDescent="0.2">
      <c r="A878" s="674"/>
      <c r="B878" s="685" t="s">
        <v>1316</v>
      </c>
      <c r="C878" s="685" t="s">
        <v>1130</v>
      </c>
      <c r="D878" s="678">
        <v>265.46600000000001</v>
      </c>
      <c r="E878" s="654"/>
    </row>
    <row r="879" spans="1:5" x14ac:dyDescent="0.2">
      <c r="A879" s="674"/>
      <c r="B879" s="685" t="s">
        <v>1317</v>
      </c>
      <c r="C879" s="685" t="s">
        <v>1130</v>
      </c>
      <c r="D879" s="678">
        <v>265.46600000000001</v>
      </c>
      <c r="E879" s="654"/>
    </row>
    <row r="880" spans="1:5" x14ac:dyDescent="0.2">
      <c r="A880" s="674"/>
      <c r="B880" s="685" t="s">
        <v>1318</v>
      </c>
      <c r="C880" s="685" t="s">
        <v>1130</v>
      </c>
      <c r="D880" s="678">
        <v>265.46600000000001</v>
      </c>
      <c r="E880" s="654"/>
    </row>
    <row r="881" spans="1:5" x14ac:dyDescent="0.2">
      <c r="A881" s="674"/>
      <c r="B881" s="685" t="s">
        <v>1319</v>
      </c>
      <c r="C881" s="685" t="s">
        <v>1130</v>
      </c>
      <c r="D881" s="678">
        <v>265.46600000000001</v>
      </c>
      <c r="E881" s="654"/>
    </row>
    <row r="882" spans="1:5" x14ac:dyDescent="0.2">
      <c r="A882" s="674"/>
      <c r="B882" s="685" t="s">
        <v>1320</v>
      </c>
      <c r="C882" s="685" t="s">
        <v>1130</v>
      </c>
      <c r="D882" s="678">
        <v>265.46600000000001</v>
      </c>
      <c r="E882" s="654"/>
    </row>
    <row r="883" spans="1:5" x14ac:dyDescent="0.2">
      <c r="A883" s="674"/>
      <c r="B883" s="685" t="s">
        <v>1321</v>
      </c>
      <c r="C883" s="685" t="s">
        <v>1130</v>
      </c>
      <c r="D883" s="678">
        <v>265.46600000000001</v>
      </c>
      <c r="E883" s="654"/>
    </row>
    <row r="884" spans="1:5" x14ac:dyDescent="0.2">
      <c r="A884" s="674"/>
      <c r="B884" s="685" t="s">
        <v>1322</v>
      </c>
      <c r="C884" s="685" t="s">
        <v>1130</v>
      </c>
      <c r="D884" s="678">
        <v>265.46600000000001</v>
      </c>
      <c r="E884" s="654"/>
    </row>
    <row r="885" spans="1:5" x14ac:dyDescent="0.2">
      <c r="A885" s="674"/>
      <c r="B885" s="685" t="s">
        <v>1323</v>
      </c>
      <c r="C885" s="685" t="s">
        <v>1130</v>
      </c>
      <c r="D885" s="678">
        <v>265.46600000000001</v>
      </c>
      <c r="E885" s="654"/>
    </row>
    <row r="886" spans="1:5" x14ac:dyDescent="0.2">
      <c r="A886" s="674"/>
      <c r="B886" s="685" t="s">
        <v>1324</v>
      </c>
      <c r="C886" s="685" t="s">
        <v>1130</v>
      </c>
      <c r="D886" s="678">
        <v>265.46600000000001</v>
      </c>
      <c r="E886" s="654"/>
    </row>
    <row r="887" spans="1:5" x14ac:dyDescent="0.2">
      <c r="A887" s="674"/>
      <c r="B887" s="685" t="s">
        <v>1325</v>
      </c>
      <c r="C887" s="685" t="s">
        <v>1130</v>
      </c>
      <c r="D887" s="678">
        <v>265.46600000000001</v>
      </c>
      <c r="E887" s="654"/>
    </row>
    <row r="888" spans="1:5" x14ac:dyDescent="0.2">
      <c r="A888" s="674"/>
      <c r="B888" s="685" t="s">
        <v>1326</v>
      </c>
      <c r="C888" s="685" t="s">
        <v>1130</v>
      </c>
      <c r="D888" s="678">
        <v>265.46600000000001</v>
      </c>
      <c r="E888" s="654"/>
    </row>
    <row r="889" spans="1:5" x14ac:dyDescent="0.2">
      <c r="A889" s="674"/>
      <c r="B889" s="685" t="s">
        <v>1327</v>
      </c>
      <c r="C889" s="685" t="s">
        <v>1130</v>
      </c>
      <c r="D889" s="678">
        <v>265.46600000000001</v>
      </c>
      <c r="E889" s="654"/>
    </row>
    <row r="890" spans="1:5" x14ac:dyDescent="0.2">
      <c r="A890" s="674"/>
      <c r="B890" s="685" t="s">
        <v>1328</v>
      </c>
      <c r="C890" s="685" t="s">
        <v>1130</v>
      </c>
      <c r="D890" s="678">
        <v>265.46600000000001</v>
      </c>
      <c r="E890" s="654"/>
    </row>
    <row r="891" spans="1:5" x14ac:dyDescent="0.2">
      <c r="A891" s="674"/>
      <c r="B891" s="685" t="s">
        <v>1329</v>
      </c>
      <c r="C891" s="685" t="s">
        <v>1130</v>
      </c>
      <c r="D891" s="678">
        <v>265.46600000000001</v>
      </c>
      <c r="E891" s="654"/>
    </row>
    <row r="892" spans="1:5" x14ac:dyDescent="0.2">
      <c r="A892" s="674"/>
      <c r="B892" s="685" t="s">
        <v>1330</v>
      </c>
      <c r="C892" s="685" t="s">
        <v>1130</v>
      </c>
      <c r="D892" s="678">
        <v>265.46600000000001</v>
      </c>
      <c r="E892" s="654"/>
    </row>
    <row r="893" spans="1:5" x14ac:dyDescent="0.2">
      <c r="A893" s="674"/>
      <c r="B893" s="685" t="s">
        <v>1331</v>
      </c>
      <c r="C893" s="685" t="s">
        <v>1130</v>
      </c>
      <c r="D893" s="678">
        <v>265.46600000000001</v>
      </c>
      <c r="E893" s="654"/>
    </row>
    <row r="894" spans="1:5" x14ac:dyDescent="0.2">
      <c r="A894" s="674"/>
      <c r="B894" s="685" t="s">
        <v>1332</v>
      </c>
      <c r="C894" s="685" t="s">
        <v>1130</v>
      </c>
      <c r="D894" s="678">
        <v>265.46600000000001</v>
      </c>
      <c r="E894" s="654"/>
    </row>
    <row r="895" spans="1:5" x14ac:dyDescent="0.2">
      <c r="A895" s="674"/>
      <c r="B895" s="685" t="s">
        <v>1333</v>
      </c>
      <c r="C895" s="685" t="s">
        <v>1130</v>
      </c>
      <c r="D895" s="678">
        <v>265.46600000000001</v>
      </c>
      <c r="E895" s="654"/>
    </row>
    <row r="896" spans="1:5" x14ac:dyDescent="0.2">
      <c r="A896" s="674"/>
      <c r="B896" s="685" t="s">
        <v>1334</v>
      </c>
      <c r="C896" s="685" t="s">
        <v>1130</v>
      </c>
      <c r="D896" s="678">
        <v>265.46600000000001</v>
      </c>
      <c r="E896" s="654"/>
    </row>
    <row r="897" spans="1:5" x14ac:dyDescent="0.2">
      <c r="A897" s="674"/>
      <c r="B897" s="685" t="s">
        <v>1335</v>
      </c>
      <c r="C897" s="685" t="s">
        <v>1130</v>
      </c>
      <c r="D897" s="678">
        <v>339.88</v>
      </c>
      <c r="E897" s="654"/>
    </row>
    <row r="898" spans="1:5" x14ac:dyDescent="0.2">
      <c r="A898" s="674"/>
      <c r="B898" s="685" t="s">
        <v>1336</v>
      </c>
      <c r="C898" s="685" t="s">
        <v>1130</v>
      </c>
      <c r="D898" s="678">
        <v>265.46600000000001</v>
      </c>
      <c r="E898" s="654"/>
    </row>
    <row r="899" spans="1:5" x14ac:dyDescent="0.2">
      <c r="A899" s="674"/>
      <c r="B899" s="685" t="s">
        <v>1337</v>
      </c>
      <c r="C899" s="685" t="s">
        <v>1130</v>
      </c>
      <c r="D899" s="678">
        <v>339.88</v>
      </c>
      <c r="E899" s="654"/>
    </row>
    <row r="900" spans="1:5" x14ac:dyDescent="0.2">
      <c r="A900" s="674"/>
      <c r="B900" s="685" t="s">
        <v>1338</v>
      </c>
      <c r="C900" s="685" t="s">
        <v>1130</v>
      </c>
      <c r="D900" s="678">
        <v>1.1599999999999999</v>
      </c>
      <c r="E900" s="654"/>
    </row>
    <row r="901" spans="1:5" x14ac:dyDescent="0.2">
      <c r="A901" s="674"/>
      <c r="B901" s="685" t="s">
        <v>1339</v>
      </c>
      <c r="C901" s="685" t="s">
        <v>1130</v>
      </c>
      <c r="D901" s="678">
        <v>1.1599999999999999</v>
      </c>
      <c r="E901" s="654"/>
    </row>
    <row r="902" spans="1:5" x14ac:dyDescent="0.2">
      <c r="A902" s="674"/>
      <c r="B902" s="685" t="s">
        <v>1340</v>
      </c>
      <c r="C902" s="685" t="s">
        <v>1130</v>
      </c>
      <c r="D902" s="678">
        <v>1.1599999999999999</v>
      </c>
      <c r="E902" s="654"/>
    </row>
    <row r="903" spans="1:5" x14ac:dyDescent="0.2">
      <c r="A903" s="674"/>
      <c r="B903" s="685" t="s">
        <v>1341</v>
      </c>
      <c r="C903" s="685" t="s">
        <v>1130</v>
      </c>
      <c r="D903" s="678">
        <v>1.1599999999999999</v>
      </c>
      <c r="E903" s="654"/>
    </row>
    <row r="904" spans="1:5" x14ac:dyDescent="0.2">
      <c r="A904" s="674"/>
      <c r="B904" s="685" t="s">
        <v>1342</v>
      </c>
      <c r="C904" s="685" t="s">
        <v>1130</v>
      </c>
      <c r="D904" s="678">
        <v>1.1599999999999999</v>
      </c>
      <c r="E904" s="654"/>
    </row>
    <row r="905" spans="1:5" x14ac:dyDescent="0.2">
      <c r="A905" s="674"/>
      <c r="B905" s="685" t="s">
        <v>1343</v>
      </c>
      <c r="C905" s="685" t="s">
        <v>1130</v>
      </c>
      <c r="D905" s="678">
        <v>1.1599999999999999</v>
      </c>
      <c r="E905" s="654"/>
    </row>
    <row r="906" spans="1:5" x14ac:dyDescent="0.2">
      <c r="A906" s="674"/>
      <c r="B906" s="685" t="s">
        <v>1344</v>
      </c>
      <c r="C906" s="685" t="s">
        <v>1130</v>
      </c>
      <c r="D906" s="678">
        <v>1.1599999999999999</v>
      </c>
      <c r="E906" s="654"/>
    </row>
    <row r="907" spans="1:5" x14ac:dyDescent="0.2">
      <c r="A907" s="674"/>
      <c r="B907" s="685" t="s">
        <v>1345</v>
      </c>
      <c r="C907" s="685" t="s">
        <v>1130</v>
      </c>
      <c r="D907" s="678">
        <v>1.1599999999999999</v>
      </c>
      <c r="E907" s="654"/>
    </row>
    <row r="908" spans="1:5" x14ac:dyDescent="0.2">
      <c r="A908" s="674"/>
      <c r="B908" s="685" t="s">
        <v>1346</v>
      </c>
      <c r="C908" s="685" t="s">
        <v>1130</v>
      </c>
      <c r="D908" s="678">
        <v>1.1599999999999999</v>
      </c>
      <c r="E908" s="654"/>
    </row>
    <row r="909" spans="1:5" x14ac:dyDescent="0.2">
      <c r="A909" s="674"/>
      <c r="B909" s="685" t="s">
        <v>1347</v>
      </c>
      <c r="C909" s="685" t="s">
        <v>1130</v>
      </c>
      <c r="D909" s="678">
        <v>1.1599999999999999</v>
      </c>
      <c r="E909" s="654"/>
    </row>
    <row r="910" spans="1:5" x14ac:dyDescent="0.2">
      <c r="A910" s="674"/>
      <c r="B910" s="685" t="s">
        <v>1348</v>
      </c>
      <c r="C910" s="685" t="s">
        <v>1130</v>
      </c>
      <c r="D910" s="678">
        <v>1.1599999999999999</v>
      </c>
      <c r="E910" s="654"/>
    </row>
    <row r="911" spans="1:5" x14ac:dyDescent="0.2">
      <c r="A911" s="674"/>
      <c r="B911" s="685" t="s">
        <v>1349</v>
      </c>
      <c r="C911" s="685" t="s">
        <v>1130</v>
      </c>
      <c r="D911" s="678">
        <v>1.1599999999999999</v>
      </c>
      <c r="E911" s="654"/>
    </row>
    <row r="912" spans="1:5" x14ac:dyDescent="0.2">
      <c r="A912" s="674"/>
      <c r="B912" s="685" t="s">
        <v>1350</v>
      </c>
      <c r="C912" s="685" t="s">
        <v>1130</v>
      </c>
      <c r="D912" s="678">
        <v>1.1599999999999999</v>
      </c>
      <c r="E912" s="654"/>
    </row>
    <row r="913" spans="1:5" x14ac:dyDescent="0.2">
      <c r="A913" s="674"/>
      <c r="B913" s="685" t="s">
        <v>1351</v>
      </c>
      <c r="C913" s="685" t="s">
        <v>1130</v>
      </c>
      <c r="D913" s="678">
        <v>1.1599999999999999</v>
      </c>
      <c r="E913" s="654"/>
    </row>
    <row r="914" spans="1:5" x14ac:dyDescent="0.2">
      <c r="A914" s="674"/>
      <c r="B914" s="685" t="s">
        <v>1352</v>
      </c>
      <c r="C914" s="685" t="s">
        <v>1130</v>
      </c>
      <c r="D914" s="678">
        <v>1.1599999999999999</v>
      </c>
      <c r="E914" s="654"/>
    </row>
    <row r="915" spans="1:5" x14ac:dyDescent="0.2">
      <c r="A915" s="674"/>
      <c r="B915" s="685" t="s">
        <v>1353</v>
      </c>
      <c r="C915" s="685" t="s">
        <v>1130</v>
      </c>
      <c r="D915" s="678">
        <v>1.1599999999999999</v>
      </c>
      <c r="E915" s="654"/>
    </row>
    <row r="916" spans="1:5" x14ac:dyDescent="0.2">
      <c r="A916" s="674"/>
      <c r="B916" s="685" t="s">
        <v>1354</v>
      </c>
      <c r="C916" s="685" t="s">
        <v>1130</v>
      </c>
      <c r="D916" s="678">
        <v>1.1599999999999999</v>
      </c>
      <c r="E916" s="654"/>
    </row>
    <row r="917" spans="1:5" x14ac:dyDescent="0.2">
      <c r="A917" s="674"/>
      <c r="B917" s="685" t="s">
        <v>1355</v>
      </c>
      <c r="C917" s="685" t="s">
        <v>1130</v>
      </c>
      <c r="D917" s="678">
        <v>1.1599999999999999</v>
      </c>
      <c r="E917" s="654"/>
    </row>
    <row r="918" spans="1:5" x14ac:dyDescent="0.2">
      <c r="A918" s="674"/>
      <c r="B918" s="685" t="s">
        <v>1356</v>
      </c>
      <c r="C918" s="685" t="s">
        <v>1130</v>
      </c>
      <c r="D918" s="678">
        <v>1.1599999999999999</v>
      </c>
      <c r="E918" s="654"/>
    </row>
    <row r="919" spans="1:5" x14ac:dyDescent="0.2">
      <c r="A919" s="674"/>
      <c r="B919" s="685" t="s">
        <v>1357</v>
      </c>
      <c r="C919" s="685" t="s">
        <v>1130</v>
      </c>
      <c r="D919" s="678">
        <v>1.1599999999999999</v>
      </c>
      <c r="E919" s="654"/>
    </row>
    <row r="920" spans="1:5" x14ac:dyDescent="0.2">
      <c r="A920" s="674"/>
      <c r="B920" s="685" t="s">
        <v>1358</v>
      </c>
      <c r="C920" s="685" t="s">
        <v>1130</v>
      </c>
      <c r="D920" s="678">
        <v>599.00080000000003</v>
      </c>
      <c r="E920" s="654"/>
    </row>
    <row r="921" spans="1:5" x14ac:dyDescent="0.2">
      <c r="A921" s="674"/>
      <c r="B921" s="685" t="s">
        <v>1359</v>
      </c>
      <c r="C921" s="685" t="s">
        <v>1130</v>
      </c>
      <c r="D921" s="678">
        <v>599.00080000000003</v>
      </c>
      <c r="E921" s="654"/>
    </row>
    <row r="922" spans="1:5" x14ac:dyDescent="0.2">
      <c r="A922" s="674"/>
      <c r="B922" s="685" t="s">
        <v>1360</v>
      </c>
      <c r="C922" s="685" t="s">
        <v>1130</v>
      </c>
      <c r="D922" s="678">
        <v>599.00080000000003</v>
      </c>
      <c r="E922" s="654"/>
    </row>
    <row r="923" spans="1:5" x14ac:dyDescent="0.2">
      <c r="A923" s="674"/>
      <c r="B923" s="685" t="s">
        <v>1361</v>
      </c>
      <c r="C923" s="685" t="s">
        <v>1130</v>
      </c>
      <c r="D923" s="678">
        <v>599.00080000000003</v>
      </c>
      <c r="E923" s="654"/>
    </row>
    <row r="924" spans="1:5" x14ac:dyDescent="0.2">
      <c r="A924" s="674"/>
      <c r="B924" s="685" t="s">
        <v>1362</v>
      </c>
      <c r="C924" s="685" t="s">
        <v>1130</v>
      </c>
      <c r="D924" s="678">
        <v>599.00080000000003</v>
      </c>
      <c r="E924" s="654"/>
    </row>
    <row r="925" spans="1:5" x14ac:dyDescent="0.2">
      <c r="A925" s="674"/>
      <c r="B925" s="685" t="s">
        <v>1363</v>
      </c>
      <c r="C925" s="685" t="s">
        <v>1130</v>
      </c>
      <c r="D925" s="678">
        <v>599.00080000000003</v>
      </c>
      <c r="E925" s="654"/>
    </row>
    <row r="926" spans="1:5" x14ac:dyDescent="0.2">
      <c r="A926" s="674"/>
      <c r="B926" s="685" t="s">
        <v>1364</v>
      </c>
      <c r="C926" s="685" t="s">
        <v>1130</v>
      </c>
      <c r="D926" s="678">
        <v>599.00080000000003</v>
      </c>
      <c r="E926" s="654"/>
    </row>
    <row r="927" spans="1:5" x14ac:dyDescent="0.2">
      <c r="A927" s="674"/>
      <c r="B927" s="685" t="s">
        <v>1365</v>
      </c>
      <c r="C927" s="685" t="s">
        <v>1130</v>
      </c>
      <c r="D927" s="678">
        <v>599.00080000000003</v>
      </c>
      <c r="E927" s="654"/>
    </row>
    <row r="928" spans="1:5" x14ac:dyDescent="0.2">
      <c r="A928" s="674"/>
      <c r="B928" s="685" t="s">
        <v>1366</v>
      </c>
      <c r="C928" s="685" t="s">
        <v>1130</v>
      </c>
      <c r="D928" s="678">
        <v>599.00080000000003</v>
      </c>
      <c r="E928" s="654"/>
    </row>
    <row r="929" spans="1:5" x14ac:dyDescent="0.2">
      <c r="A929" s="674"/>
      <c r="B929" s="685" t="s">
        <v>1367</v>
      </c>
      <c r="C929" s="685" t="s">
        <v>1130</v>
      </c>
      <c r="D929" s="678">
        <v>599.00080000000003</v>
      </c>
      <c r="E929" s="654"/>
    </row>
    <row r="930" spans="1:5" x14ac:dyDescent="0.2">
      <c r="A930" s="674"/>
      <c r="B930" s="685" t="s">
        <v>1368</v>
      </c>
      <c r="C930" s="685" t="s">
        <v>1130</v>
      </c>
      <c r="D930" s="678">
        <v>599.00080000000003</v>
      </c>
      <c r="E930" s="654"/>
    </row>
    <row r="931" spans="1:5" x14ac:dyDescent="0.2">
      <c r="A931" s="674"/>
      <c r="B931" s="685" t="s">
        <v>1369</v>
      </c>
      <c r="C931" s="685" t="s">
        <v>1130</v>
      </c>
      <c r="D931" s="678">
        <v>599.00080000000003</v>
      </c>
      <c r="E931" s="654"/>
    </row>
    <row r="932" spans="1:5" x14ac:dyDescent="0.2">
      <c r="A932" s="674"/>
      <c r="B932" s="685" t="s">
        <v>1370</v>
      </c>
      <c r="C932" s="685" t="s">
        <v>1130</v>
      </c>
      <c r="D932" s="678">
        <v>599.00080000000003</v>
      </c>
      <c r="E932" s="654"/>
    </row>
    <row r="933" spans="1:5" x14ac:dyDescent="0.2">
      <c r="A933" s="674"/>
      <c r="B933" s="685" t="s">
        <v>1371</v>
      </c>
      <c r="C933" s="685" t="s">
        <v>1130</v>
      </c>
      <c r="D933" s="678">
        <v>599.00080000000003</v>
      </c>
      <c r="E933" s="654"/>
    </row>
    <row r="934" spans="1:5" x14ac:dyDescent="0.2">
      <c r="A934" s="674"/>
      <c r="B934" s="685" t="s">
        <v>1372</v>
      </c>
      <c r="C934" s="685" t="s">
        <v>1130</v>
      </c>
      <c r="D934" s="678">
        <v>599.00080000000003</v>
      </c>
      <c r="E934" s="654"/>
    </row>
    <row r="935" spans="1:5" x14ac:dyDescent="0.2">
      <c r="A935" s="674"/>
      <c r="B935" s="685" t="s">
        <v>1373</v>
      </c>
      <c r="C935" s="685" t="s">
        <v>1130</v>
      </c>
      <c r="D935" s="678">
        <v>599.00080000000003</v>
      </c>
      <c r="E935" s="654"/>
    </row>
    <row r="936" spans="1:5" x14ac:dyDescent="0.2">
      <c r="A936" s="674"/>
      <c r="B936" s="685" t="s">
        <v>1374</v>
      </c>
      <c r="C936" s="685" t="s">
        <v>1130</v>
      </c>
      <c r="D936" s="678">
        <v>599.00080000000003</v>
      </c>
      <c r="E936" s="654"/>
    </row>
    <row r="937" spans="1:5" x14ac:dyDescent="0.2">
      <c r="A937" s="674"/>
      <c r="B937" s="685" t="s">
        <v>1375</v>
      </c>
      <c r="C937" s="685" t="s">
        <v>1130</v>
      </c>
      <c r="D937" s="678">
        <v>599.00080000000003</v>
      </c>
      <c r="E937" s="654"/>
    </row>
    <row r="938" spans="1:5" x14ac:dyDescent="0.2">
      <c r="A938" s="674"/>
      <c r="B938" s="685" t="s">
        <v>1376</v>
      </c>
      <c r="C938" s="685" t="s">
        <v>1130</v>
      </c>
      <c r="D938" s="678">
        <v>599.00080000000003</v>
      </c>
      <c r="E938" s="654"/>
    </row>
    <row r="939" spans="1:5" x14ac:dyDescent="0.2">
      <c r="A939" s="674"/>
      <c r="B939" s="685" t="s">
        <v>1377</v>
      </c>
      <c r="C939" s="685" t="s">
        <v>1130</v>
      </c>
      <c r="D939" s="678">
        <v>599.00080000000003</v>
      </c>
      <c r="E939" s="654"/>
    </row>
    <row r="940" spans="1:5" x14ac:dyDescent="0.2">
      <c r="A940" s="674"/>
      <c r="B940" s="685" t="s">
        <v>1378</v>
      </c>
      <c r="C940" s="685" t="s">
        <v>1130</v>
      </c>
      <c r="D940" s="678">
        <v>599.00080000000003</v>
      </c>
      <c r="E940" s="654"/>
    </row>
    <row r="941" spans="1:5" x14ac:dyDescent="0.2">
      <c r="A941" s="674"/>
      <c r="B941" s="685" t="s">
        <v>1379</v>
      </c>
      <c r="C941" s="685" t="s">
        <v>1130</v>
      </c>
      <c r="D941" s="678">
        <v>599.00080000000003</v>
      </c>
      <c r="E941" s="654"/>
    </row>
    <row r="942" spans="1:5" x14ac:dyDescent="0.2">
      <c r="A942" s="674"/>
      <c r="B942" s="685" t="s">
        <v>1380</v>
      </c>
      <c r="C942" s="685" t="s">
        <v>1130</v>
      </c>
      <c r="D942" s="678">
        <v>599.00080000000003</v>
      </c>
      <c r="E942" s="654"/>
    </row>
    <row r="943" spans="1:5" x14ac:dyDescent="0.2">
      <c r="A943" s="674"/>
      <c r="B943" s="685" t="s">
        <v>1381</v>
      </c>
      <c r="C943" s="685" t="s">
        <v>1130</v>
      </c>
      <c r="D943" s="678">
        <v>599.00080000000003</v>
      </c>
      <c r="E943" s="654"/>
    </row>
    <row r="944" spans="1:5" x14ac:dyDescent="0.2">
      <c r="A944" s="674"/>
      <c r="B944" s="685" t="s">
        <v>1382</v>
      </c>
      <c r="C944" s="685" t="s">
        <v>1130</v>
      </c>
      <c r="D944" s="678">
        <v>599.00080000000003</v>
      </c>
      <c r="E944" s="654"/>
    </row>
    <row r="945" spans="1:5" x14ac:dyDescent="0.2">
      <c r="A945" s="674"/>
      <c r="B945" s="685" t="s">
        <v>1383</v>
      </c>
      <c r="C945" s="685" t="s">
        <v>1130</v>
      </c>
      <c r="D945" s="678">
        <v>599.00080000000003</v>
      </c>
      <c r="E945" s="654"/>
    </row>
    <row r="946" spans="1:5" x14ac:dyDescent="0.2">
      <c r="A946" s="674"/>
      <c r="B946" s="685" t="s">
        <v>1384</v>
      </c>
      <c r="C946" s="685" t="s">
        <v>1130</v>
      </c>
      <c r="D946" s="678">
        <v>599.00080000000003</v>
      </c>
      <c r="E946" s="654"/>
    </row>
    <row r="947" spans="1:5" x14ac:dyDescent="0.2">
      <c r="A947" s="674"/>
      <c r="B947" s="685" t="s">
        <v>1385</v>
      </c>
      <c r="C947" s="685" t="s">
        <v>1130</v>
      </c>
      <c r="D947" s="678">
        <v>599.00080000000003</v>
      </c>
      <c r="E947" s="654"/>
    </row>
    <row r="948" spans="1:5" x14ac:dyDescent="0.2">
      <c r="A948" s="674"/>
      <c r="B948" s="685" t="s">
        <v>1386</v>
      </c>
      <c r="C948" s="685" t="s">
        <v>1130</v>
      </c>
      <c r="D948" s="678">
        <v>599.00080000000003</v>
      </c>
      <c r="E948" s="654"/>
    </row>
    <row r="949" spans="1:5" x14ac:dyDescent="0.2">
      <c r="A949" s="674"/>
      <c r="B949" s="685" t="s">
        <v>1387</v>
      </c>
      <c r="C949" s="685" t="s">
        <v>1130</v>
      </c>
      <c r="D949" s="678">
        <v>599.00080000000003</v>
      </c>
      <c r="E949" s="654"/>
    </row>
    <row r="950" spans="1:5" x14ac:dyDescent="0.2">
      <c r="A950" s="674"/>
      <c r="B950" s="685" t="s">
        <v>1388</v>
      </c>
      <c r="C950" s="685" t="s">
        <v>1130</v>
      </c>
      <c r="D950" s="678">
        <v>599.00080000000003</v>
      </c>
      <c r="E950" s="654"/>
    </row>
    <row r="951" spans="1:5" x14ac:dyDescent="0.2">
      <c r="A951" s="674"/>
      <c r="B951" s="685" t="s">
        <v>1389</v>
      </c>
      <c r="C951" s="685" t="s">
        <v>1130</v>
      </c>
      <c r="D951" s="678">
        <v>599.00080000000003</v>
      </c>
      <c r="E951" s="654"/>
    </row>
    <row r="952" spans="1:5" x14ac:dyDescent="0.2">
      <c r="A952" s="674"/>
      <c r="B952" s="685" t="s">
        <v>1390</v>
      </c>
      <c r="C952" s="685" t="s">
        <v>1130</v>
      </c>
      <c r="D952" s="678">
        <v>599.00080000000003</v>
      </c>
      <c r="E952" s="654"/>
    </row>
    <row r="953" spans="1:5" x14ac:dyDescent="0.2">
      <c r="A953" s="674"/>
      <c r="B953" s="685" t="s">
        <v>1391</v>
      </c>
      <c r="C953" s="685" t="s">
        <v>1130</v>
      </c>
      <c r="D953" s="678">
        <v>599.00080000000003</v>
      </c>
      <c r="E953" s="654"/>
    </row>
    <row r="954" spans="1:5" x14ac:dyDescent="0.2">
      <c r="A954" s="674"/>
      <c r="B954" s="685" t="s">
        <v>1392</v>
      </c>
      <c r="C954" s="685" t="s">
        <v>1130</v>
      </c>
      <c r="D954" s="678">
        <v>599.00080000000003</v>
      </c>
      <c r="E954" s="654"/>
    </row>
    <row r="955" spans="1:5" x14ac:dyDescent="0.2">
      <c r="A955" s="674"/>
      <c r="B955" s="685" t="s">
        <v>1393</v>
      </c>
      <c r="C955" s="685" t="s">
        <v>1130</v>
      </c>
      <c r="D955" s="678">
        <v>599.00080000000003</v>
      </c>
      <c r="E955" s="654"/>
    </row>
    <row r="956" spans="1:5" x14ac:dyDescent="0.2">
      <c r="A956" s="674"/>
      <c r="B956" s="685" t="s">
        <v>1394</v>
      </c>
      <c r="C956" s="685" t="s">
        <v>1130</v>
      </c>
      <c r="D956" s="678">
        <v>599.00080000000003</v>
      </c>
      <c r="E956" s="654"/>
    </row>
    <row r="957" spans="1:5" x14ac:dyDescent="0.2">
      <c r="A957" s="674"/>
      <c r="B957" s="685" t="s">
        <v>1395</v>
      </c>
      <c r="C957" s="685" t="s">
        <v>1130</v>
      </c>
      <c r="D957" s="678">
        <v>599.00080000000003</v>
      </c>
      <c r="E957" s="654"/>
    </row>
    <row r="958" spans="1:5" x14ac:dyDescent="0.2">
      <c r="A958" s="674"/>
      <c r="B958" s="685" t="s">
        <v>1396</v>
      </c>
      <c r="C958" s="685" t="s">
        <v>1130</v>
      </c>
      <c r="D958" s="678">
        <v>599.00080000000003</v>
      </c>
      <c r="E958" s="654"/>
    </row>
    <row r="959" spans="1:5" x14ac:dyDescent="0.2">
      <c r="A959" s="674"/>
      <c r="B959" s="685" t="s">
        <v>1397</v>
      </c>
      <c r="C959" s="685" t="s">
        <v>1130</v>
      </c>
      <c r="D959" s="678">
        <v>599.00080000000003</v>
      </c>
      <c r="E959" s="654"/>
    </row>
    <row r="960" spans="1:5" x14ac:dyDescent="0.2">
      <c r="A960" s="674"/>
      <c r="B960" s="685" t="s">
        <v>1398</v>
      </c>
      <c r="C960" s="685" t="s">
        <v>1130</v>
      </c>
      <c r="D960" s="678">
        <v>599.00080000000003</v>
      </c>
      <c r="E960" s="654"/>
    </row>
    <row r="961" spans="1:5" x14ac:dyDescent="0.2">
      <c r="A961" s="674"/>
      <c r="B961" s="685" t="s">
        <v>1399</v>
      </c>
      <c r="C961" s="685" t="s">
        <v>1130</v>
      </c>
      <c r="D961" s="678">
        <v>599.00080000000003</v>
      </c>
      <c r="E961" s="654"/>
    </row>
    <row r="962" spans="1:5" x14ac:dyDescent="0.2">
      <c r="A962" s="674"/>
      <c r="B962" s="685" t="s">
        <v>1400</v>
      </c>
      <c r="C962" s="685" t="s">
        <v>1130</v>
      </c>
      <c r="D962" s="678">
        <v>599.00080000000003</v>
      </c>
      <c r="E962" s="654"/>
    </row>
    <row r="963" spans="1:5" x14ac:dyDescent="0.2">
      <c r="A963" s="674"/>
      <c r="B963" s="685" t="s">
        <v>1401</v>
      </c>
      <c r="C963" s="685" t="s">
        <v>1130</v>
      </c>
      <c r="D963" s="678">
        <v>599.00080000000003</v>
      </c>
      <c r="E963" s="654"/>
    </row>
    <row r="964" spans="1:5" x14ac:dyDescent="0.2">
      <c r="A964" s="674"/>
      <c r="B964" s="685" t="s">
        <v>1402</v>
      </c>
      <c r="C964" s="685" t="s">
        <v>1130</v>
      </c>
      <c r="D964" s="678">
        <v>599.00080000000003</v>
      </c>
      <c r="E964" s="654"/>
    </row>
    <row r="965" spans="1:5" x14ac:dyDescent="0.2">
      <c r="A965" s="674"/>
      <c r="B965" s="685" t="s">
        <v>1403</v>
      </c>
      <c r="C965" s="685" t="s">
        <v>1130</v>
      </c>
      <c r="D965" s="678">
        <v>599.00080000000003</v>
      </c>
      <c r="E965" s="654"/>
    </row>
    <row r="966" spans="1:5" x14ac:dyDescent="0.2">
      <c r="A966" s="674"/>
      <c r="B966" s="685" t="s">
        <v>1404</v>
      </c>
      <c r="C966" s="685" t="s">
        <v>1130</v>
      </c>
      <c r="D966" s="678">
        <v>599.00080000000003</v>
      </c>
      <c r="E966" s="654"/>
    </row>
    <row r="967" spans="1:5" x14ac:dyDescent="0.2">
      <c r="A967" s="674"/>
      <c r="B967" s="685" t="s">
        <v>1405</v>
      </c>
      <c r="C967" s="685" t="s">
        <v>1130</v>
      </c>
      <c r="D967" s="678">
        <v>599.00080000000003</v>
      </c>
      <c r="E967" s="654"/>
    </row>
    <row r="968" spans="1:5" x14ac:dyDescent="0.2">
      <c r="A968" s="674"/>
      <c r="B968" s="685" t="s">
        <v>1406</v>
      </c>
      <c r="C968" s="685" t="s">
        <v>1130</v>
      </c>
      <c r="D968" s="678">
        <v>599.00080000000003</v>
      </c>
      <c r="E968" s="654"/>
    </row>
    <row r="969" spans="1:5" x14ac:dyDescent="0.2">
      <c r="A969" s="674"/>
      <c r="B969" s="685" t="s">
        <v>1407</v>
      </c>
      <c r="C969" s="685" t="s">
        <v>1130</v>
      </c>
      <c r="D969" s="678">
        <v>599.00080000000003</v>
      </c>
      <c r="E969" s="654"/>
    </row>
    <row r="970" spans="1:5" x14ac:dyDescent="0.2">
      <c r="A970" s="674"/>
      <c r="B970" s="685" t="s">
        <v>1408</v>
      </c>
      <c r="C970" s="685" t="s">
        <v>1130</v>
      </c>
      <c r="D970" s="678">
        <v>451.24</v>
      </c>
      <c r="E970" s="654"/>
    </row>
    <row r="971" spans="1:5" x14ac:dyDescent="0.2">
      <c r="A971" s="674"/>
      <c r="B971" s="685" t="s">
        <v>1409</v>
      </c>
      <c r="C971" s="685" t="s">
        <v>1130</v>
      </c>
      <c r="D971" s="678">
        <v>451.24</v>
      </c>
      <c r="E971" s="654"/>
    </row>
    <row r="972" spans="1:5" x14ac:dyDescent="0.2">
      <c r="A972" s="674"/>
      <c r="B972" s="685" t="s">
        <v>1410</v>
      </c>
      <c r="C972" s="685" t="s">
        <v>1130</v>
      </c>
      <c r="D972" s="678">
        <v>451.24</v>
      </c>
      <c r="E972" s="654"/>
    </row>
    <row r="973" spans="1:5" x14ac:dyDescent="0.2">
      <c r="A973" s="674"/>
      <c r="B973" s="685" t="s">
        <v>1411</v>
      </c>
      <c r="C973" s="685" t="s">
        <v>1130</v>
      </c>
      <c r="D973" s="678">
        <v>451.24</v>
      </c>
      <c r="E973" s="654"/>
    </row>
    <row r="974" spans="1:5" x14ac:dyDescent="0.2">
      <c r="A974" s="674"/>
      <c r="B974" s="685" t="s">
        <v>1412</v>
      </c>
      <c r="C974" s="685" t="s">
        <v>1130</v>
      </c>
      <c r="D974" s="678">
        <v>451.24</v>
      </c>
      <c r="E974" s="654"/>
    </row>
    <row r="975" spans="1:5" x14ac:dyDescent="0.2">
      <c r="A975" s="674"/>
      <c r="B975" s="685" t="s">
        <v>1413</v>
      </c>
      <c r="C975" s="685" t="s">
        <v>1130</v>
      </c>
      <c r="D975" s="678">
        <v>451.24</v>
      </c>
      <c r="E975" s="654"/>
    </row>
    <row r="976" spans="1:5" x14ac:dyDescent="0.2">
      <c r="A976" s="674"/>
      <c r="B976" s="685" t="s">
        <v>1414</v>
      </c>
      <c r="C976" s="685" t="s">
        <v>1130</v>
      </c>
      <c r="D976" s="678">
        <v>451.24</v>
      </c>
      <c r="E976" s="654"/>
    </row>
    <row r="977" spans="1:5" x14ac:dyDescent="0.2">
      <c r="A977" s="674"/>
      <c r="B977" s="685" t="s">
        <v>1415</v>
      </c>
      <c r="C977" s="685" t="s">
        <v>1130</v>
      </c>
      <c r="D977" s="678">
        <v>451.24</v>
      </c>
      <c r="E977" s="654"/>
    </row>
    <row r="978" spans="1:5" x14ac:dyDescent="0.2">
      <c r="A978" s="674"/>
      <c r="B978" s="685" t="s">
        <v>1416</v>
      </c>
      <c r="C978" s="685" t="s">
        <v>1130</v>
      </c>
      <c r="D978" s="678">
        <v>451.24</v>
      </c>
      <c r="E978" s="654"/>
    </row>
    <row r="979" spans="1:5" x14ac:dyDescent="0.2">
      <c r="A979" s="674"/>
      <c r="B979" s="685" t="s">
        <v>1417</v>
      </c>
      <c r="C979" s="685" t="s">
        <v>1130</v>
      </c>
      <c r="D979" s="678">
        <v>451.24</v>
      </c>
      <c r="E979" s="654"/>
    </row>
    <row r="980" spans="1:5" x14ac:dyDescent="0.2">
      <c r="A980" s="674"/>
      <c r="B980" s="685" t="s">
        <v>1418</v>
      </c>
      <c r="C980" s="685" t="s">
        <v>1130</v>
      </c>
      <c r="D980" s="678">
        <v>451.24</v>
      </c>
      <c r="E980" s="654"/>
    </row>
    <row r="981" spans="1:5" x14ac:dyDescent="0.2">
      <c r="A981" s="674"/>
      <c r="B981" s="685" t="s">
        <v>1419</v>
      </c>
      <c r="C981" s="685" t="s">
        <v>1130</v>
      </c>
      <c r="D981" s="678">
        <v>451.24</v>
      </c>
      <c r="E981" s="654"/>
    </row>
    <row r="982" spans="1:5" x14ac:dyDescent="0.2">
      <c r="A982" s="674"/>
      <c r="B982" s="685" t="s">
        <v>1420</v>
      </c>
      <c r="C982" s="685" t="s">
        <v>1130</v>
      </c>
      <c r="D982" s="678">
        <v>451.24</v>
      </c>
      <c r="E982" s="654"/>
    </row>
    <row r="983" spans="1:5" x14ac:dyDescent="0.2">
      <c r="A983" s="674"/>
      <c r="B983" s="685" t="s">
        <v>1421</v>
      </c>
      <c r="C983" s="685" t="s">
        <v>1130</v>
      </c>
      <c r="D983" s="678">
        <v>451.24</v>
      </c>
      <c r="E983" s="654"/>
    </row>
    <row r="984" spans="1:5" x14ac:dyDescent="0.2">
      <c r="A984" s="674"/>
      <c r="B984" s="685" t="s">
        <v>1422</v>
      </c>
      <c r="C984" s="685" t="s">
        <v>1130</v>
      </c>
      <c r="D984" s="678">
        <v>451.24</v>
      </c>
      <c r="E984" s="654"/>
    </row>
    <row r="985" spans="1:5" x14ac:dyDescent="0.2">
      <c r="A985" s="674"/>
      <c r="B985" s="685" t="s">
        <v>1423</v>
      </c>
      <c r="C985" s="685" t="s">
        <v>1130</v>
      </c>
      <c r="D985" s="678">
        <v>451.24</v>
      </c>
      <c r="E985" s="654"/>
    </row>
    <row r="986" spans="1:5" x14ac:dyDescent="0.2">
      <c r="A986" s="674"/>
      <c r="B986" s="685" t="s">
        <v>1424</v>
      </c>
      <c r="C986" s="685" t="s">
        <v>1130</v>
      </c>
      <c r="D986" s="678">
        <v>451.24</v>
      </c>
      <c r="E986" s="654"/>
    </row>
    <row r="987" spans="1:5" x14ac:dyDescent="0.2">
      <c r="A987" s="674"/>
      <c r="B987" s="685" t="s">
        <v>1425</v>
      </c>
      <c r="C987" s="685" t="s">
        <v>1130</v>
      </c>
      <c r="D987" s="678">
        <v>451.24</v>
      </c>
      <c r="E987" s="654"/>
    </row>
    <row r="988" spans="1:5" x14ac:dyDescent="0.2">
      <c r="A988" s="674"/>
      <c r="B988" s="685" t="s">
        <v>1426</v>
      </c>
      <c r="C988" s="685" t="s">
        <v>1130</v>
      </c>
      <c r="D988" s="678">
        <v>451.24</v>
      </c>
      <c r="E988" s="654"/>
    </row>
    <row r="989" spans="1:5" x14ac:dyDescent="0.2">
      <c r="A989" s="674"/>
      <c r="B989" s="685" t="s">
        <v>1427</v>
      </c>
      <c r="C989" s="685" t="s">
        <v>1130</v>
      </c>
      <c r="D989" s="678">
        <v>451.24</v>
      </c>
      <c r="E989" s="654"/>
    </row>
    <row r="990" spans="1:5" x14ac:dyDescent="0.2">
      <c r="A990" s="674"/>
      <c r="B990" s="685" t="s">
        <v>1428</v>
      </c>
      <c r="C990" s="685" t="s">
        <v>1130</v>
      </c>
      <c r="D990" s="678">
        <v>451.24</v>
      </c>
      <c r="E990" s="654"/>
    </row>
    <row r="991" spans="1:5" x14ac:dyDescent="0.2">
      <c r="A991" s="674"/>
      <c r="B991" s="685" t="s">
        <v>1429</v>
      </c>
      <c r="C991" s="685" t="s">
        <v>1130</v>
      </c>
      <c r="D991" s="678">
        <v>451.24</v>
      </c>
      <c r="E991" s="654"/>
    </row>
    <row r="992" spans="1:5" x14ac:dyDescent="0.2">
      <c r="A992" s="674"/>
      <c r="B992" s="685" t="s">
        <v>1430</v>
      </c>
      <c r="C992" s="685" t="s">
        <v>1130</v>
      </c>
      <c r="D992" s="678">
        <v>451.24</v>
      </c>
      <c r="E992" s="654"/>
    </row>
    <row r="993" spans="1:5" x14ac:dyDescent="0.2">
      <c r="A993" s="674"/>
      <c r="B993" s="685" t="s">
        <v>1431</v>
      </c>
      <c r="C993" s="685" t="s">
        <v>1130</v>
      </c>
      <c r="D993" s="678">
        <v>451.24</v>
      </c>
      <c r="E993" s="654"/>
    </row>
    <row r="994" spans="1:5" x14ac:dyDescent="0.2">
      <c r="A994" s="674"/>
      <c r="B994" s="685" t="s">
        <v>1432</v>
      </c>
      <c r="C994" s="685" t="s">
        <v>1130</v>
      </c>
      <c r="D994" s="678">
        <v>451.24</v>
      </c>
      <c r="E994" s="654"/>
    </row>
    <row r="995" spans="1:5" x14ac:dyDescent="0.2">
      <c r="A995" s="674"/>
      <c r="B995" s="685" t="s">
        <v>1433</v>
      </c>
      <c r="C995" s="685" t="s">
        <v>1130</v>
      </c>
      <c r="D995" s="678">
        <v>451.24</v>
      </c>
      <c r="E995" s="654"/>
    </row>
    <row r="996" spans="1:5" x14ac:dyDescent="0.2">
      <c r="A996" s="674"/>
      <c r="B996" s="685" t="s">
        <v>1434</v>
      </c>
      <c r="C996" s="685" t="s">
        <v>1130</v>
      </c>
      <c r="D996" s="678">
        <v>451.24</v>
      </c>
      <c r="E996" s="654"/>
    </row>
    <row r="997" spans="1:5" x14ac:dyDescent="0.2">
      <c r="A997" s="674"/>
      <c r="B997" s="685" t="s">
        <v>1435</v>
      </c>
      <c r="C997" s="685" t="s">
        <v>1130</v>
      </c>
      <c r="D997" s="678">
        <v>451.24</v>
      </c>
      <c r="E997" s="654"/>
    </row>
    <row r="998" spans="1:5" x14ac:dyDescent="0.2">
      <c r="A998" s="674"/>
      <c r="B998" s="685" t="s">
        <v>1436</v>
      </c>
      <c r="C998" s="685" t="s">
        <v>1130</v>
      </c>
      <c r="D998" s="678">
        <v>451.24</v>
      </c>
      <c r="E998" s="654"/>
    </row>
    <row r="999" spans="1:5" x14ac:dyDescent="0.2">
      <c r="A999" s="674"/>
      <c r="B999" s="685" t="s">
        <v>1437</v>
      </c>
      <c r="C999" s="685" t="s">
        <v>1130</v>
      </c>
      <c r="D999" s="678">
        <v>451.24</v>
      </c>
      <c r="E999" s="654"/>
    </row>
    <row r="1000" spans="1:5" x14ac:dyDescent="0.2">
      <c r="A1000" s="674"/>
      <c r="B1000" s="685" t="s">
        <v>1438</v>
      </c>
      <c r="C1000" s="685" t="s">
        <v>1130</v>
      </c>
      <c r="D1000" s="678">
        <v>451.24</v>
      </c>
      <c r="E1000" s="654"/>
    </row>
    <row r="1001" spans="1:5" x14ac:dyDescent="0.2">
      <c r="A1001" s="674"/>
      <c r="B1001" s="685" t="s">
        <v>1439</v>
      </c>
      <c r="C1001" s="685" t="s">
        <v>1130</v>
      </c>
      <c r="D1001" s="678">
        <v>451.24</v>
      </c>
      <c r="E1001" s="654"/>
    </row>
    <row r="1002" spans="1:5" x14ac:dyDescent="0.2">
      <c r="A1002" s="674"/>
      <c r="B1002" s="685" t="s">
        <v>1440</v>
      </c>
      <c r="C1002" s="685" t="s">
        <v>1130</v>
      </c>
      <c r="D1002" s="678">
        <v>451.24</v>
      </c>
      <c r="E1002" s="654"/>
    </row>
    <row r="1003" spans="1:5" x14ac:dyDescent="0.2">
      <c r="A1003" s="674"/>
      <c r="B1003" s="685" t="s">
        <v>1441</v>
      </c>
      <c r="C1003" s="685" t="s">
        <v>1130</v>
      </c>
      <c r="D1003" s="678">
        <v>451.24</v>
      </c>
      <c r="E1003" s="654"/>
    </row>
    <row r="1004" spans="1:5" x14ac:dyDescent="0.2">
      <c r="A1004" s="674"/>
      <c r="B1004" s="685" t="s">
        <v>1442</v>
      </c>
      <c r="C1004" s="685" t="s">
        <v>1130</v>
      </c>
      <c r="D1004" s="678">
        <v>451.24</v>
      </c>
      <c r="E1004" s="654"/>
    </row>
    <row r="1005" spans="1:5" x14ac:dyDescent="0.2">
      <c r="A1005" s="674"/>
      <c r="B1005" s="685" t="s">
        <v>1443</v>
      </c>
      <c r="C1005" s="685" t="s">
        <v>1130</v>
      </c>
      <c r="D1005" s="678">
        <v>451.24</v>
      </c>
      <c r="E1005" s="654"/>
    </row>
    <row r="1006" spans="1:5" x14ac:dyDescent="0.2">
      <c r="A1006" s="674"/>
      <c r="B1006" s="685" t="s">
        <v>1444</v>
      </c>
      <c r="C1006" s="685" t="s">
        <v>1130</v>
      </c>
      <c r="D1006" s="678">
        <v>451.24</v>
      </c>
      <c r="E1006" s="654"/>
    </row>
    <row r="1007" spans="1:5" x14ac:dyDescent="0.2">
      <c r="A1007" s="674"/>
      <c r="B1007" s="685" t="s">
        <v>1445</v>
      </c>
      <c r="C1007" s="685" t="s">
        <v>1130</v>
      </c>
      <c r="D1007" s="678">
        <v>451.24</v>
      </c>
      <c r="E1007" s="654"/>
    </row>
    <row r="1008" spans="1:5" x14ac:dyDescent="0.2">
      <c r="A1008" s="674"/>
      <c r="B1008" s="685" t="s">
        <v>1446</v>
      </c>
      <c r="C1008" s="685" t="s">
        <v>1130</v>
      </c>
      <c r="D1008" s="678">
        <v>451.24</v>
      </c>
      <c r="E1008" s="654"/>
    </row>
    <row r="1009" spans="1:5" x14ac:dyDescent="0.2">
      <c r="A1009" s="674"/>
      <c r="B1009" s="685" t="s">
        <v>1447</v>
      </c>
      <c r="C1009" s="685" t="s">
        <v>1130</v>
      </c>
      <c r="D1009" s="678">
        <v>451.24</v>
      </c>
      <c r="E1009" s="654"/>
    </row>
    <row r="1010" spans="1:5" x14ac:dyDescent="0.2">
      <c r="A1010" s="674"/>
      <c r="B1010" s="685" t="s">
        <v>1448</v>
      </c>
      <c r="C1010" s="685" t="s">
        <v>1449</v>
      </c>
      <c r="D1010" s="678">
        <v>451.24</v>
      </c>
      <c r="E1010" s="654"/>
    </row>
    <row r="1011" spans="1:5" x14ac:dyDescent="0.2">
      <c r="A1011" s="674"/>
      <c r="B1011" s="685" t="s">
        <v>1450</v>
      </c>
      <c r="C1011" s="685" t="s">
        <v>1449</v>
      </c>
      <c r="D1011" s="678">
        <v>451.24</v>
      </c>
      <c r="E1011" s="654"/>
    </row>
    <row r="1012" spans="1:5" x14ac:dyDescent="0.2">
      <c r="A1012" s="674"/>
      <c r="B1012" s="685" t="s">
        <v>1451</v>
      </c>
      <c r="C1012" s="685" t="s">
        <v>1449</v>
      </c>
      <c r="D1012" s="678">
        <v>451.24</v>
      </c>
      <c r="E1012" s="654"/>
    </row>
    <row r="1013" spans="1:5" x14ac:dyDescent="0.2">
      <c r="A1013" s="674"/>
      <c r="B1013" s="685" t="s">
        <v>1452</v>
      </c>
      <c r="C1013" s="685" t="s">
        <v>1449</v>
      </c>
      <c r="D1013" s="678">
        <v>451.24</v>
      </c>
      <c r="E1013" s="654"/>
    </row>
    <row r="1014" spans="1:5" x14ac:dyDescent="0.2">
      <c r="A1014" s="674"/>
      <c r="B1014" s="685" t="s">
        <v>1453</v>
      </c>
      <c r="C1014" s="685" t="s">
        <v>1449</v>
      </c>
      <c r="D1014" s="678">
        <v>451.24</v>
      </c>
      <c r="E1014" s="654"/>
    </row>
    <row r="1015" spans="1:5" x14ac:dyDescent="0.2">
      <c r="A1015" s="674"/>
      <c r="B1015" s="685" t="s">
        <v>1454</v>
      </c>
      <c r="C1015" s="685" t="s">
        <v>1449</v>
      </c>
      <c r="D1015" s="678">
        <v>451.24</v>
      </c>
      <c r="E1015" s="654"/>
    </row>
    <row r="1016" spans="1:5" x14ac:dyDescent="0.2">
      <c r="A1016" s="674"/>
      <c r="B1016" s="685" t="s">
        <v>1455</v>
      </c>
      <c r="C1016" s="685" t="s">
        <v>1449</v>
      </c>
      <c r="D1016" s="678">
        <v>451.24</v>
      </c>
      <c r="E1016" s="654"/>
    </row>
    <row r="1017" spans="1:5" x14ac:dyDescent="0.2">
      <c r="A1017" s="674"/>
      <c r="B1017" s="685" t="s">
        <v>1456</v>
      </c>
      <c r="C1017" s="685" t="s">
        <v>1449</v>
      </c>
      <c r="D1017" s="678">
        <v>451.24</v>
      </c>
      <c r="E1017" s="654"/>
    </row>
    <row r="1018" spans="1:5" x14ac:dyDescent="0.2">
      <c r="A1018" s="674"/>
      <c r="B1018" s="685" t="s">
        <v>1457</v>
      </c>
      <c r="C1018" s="685" t="s">
        <v>1449</v>
      </c>
      <c r="D1018" s="678">
        <v>451.24</v>
      </c>
      <c r="E1018" s="654"/>
    </row>
    <row r="1019" spans="1:5" x14ac:dyDescent="0.2">
      <c r="A1019" s="674"/>
      <c r="B1019" s="685" t="s">
        <v>1458</v>
      </c>
      <c r="C1019" s="685" t="s">
        <v>1449</v>
      </c>
      <c r="D1019" s="678">
        <v>451.24</v>
      </c>
      <c r="E1019" s="654"/>
    </row>
    <row r="1020" spans="1:5" x14ac:dyDescent="0.2">
      <c r="A1020" s="674"/>
      <c r="B1020" s="685" t="s">
        <v>1459</v>
      </c>
      <c r="C1020" s="685" t="s">
        <v>1449</v>
      </c>
      <c r="D1020" s="678">
        <v>451.24</v>
      </c>
      <c r="E1020" s="654"/>
    </row>
    <row r="1021" spans="1:5" x14ac:dyDescent="0.2">
      <c r="A1021" s="674"/>
      <c r="B1021" s="685" t="s">
        <v>1460</v>
      </c>
      <c r="C1021" s="685" t="s">
        <v>1449</v>
      </c>
      <c r="D1021" s="678">
        <v>451.24</v>
      </c>
      <c r="E1021" s="654"/>
    </row>
    <row r="1022" spans="1:5" x14ac:dyDescent="0.2">
      <c r="A1022" s="674"/>
      <c r="B1022" s="685" t="s">
        <v>1461</v>
      </c>
      <c r="C1022" s="685" t="s">
        <v>1449</v>
      </c>
      <c r="D1022" s="678">
        <v>451.24</v>
      </c>
      <c r="E1022" s="654"/>
    </row>
    <row r="1023" spans="1:5" x14ac:dyDescent="0.2">
      <c r="A1023" s="674"/>
      <c r="B1023" s="685" t="s">
        <v>1462</v>
      </c>
      <c r="C1023" s="685" t="s">
        <v>1449</v>
      </c>
      <c r="D1023" s="678">
        <v>451.24</v>
      </c>
      <c r="E1023" s="654"/>
    </row>
    <row r="1024" spans="1:5" x14ac:dyDescent="0.2">
      <c r="A1024" s="674"/>
      <c r="B1024" s="685" t="s">
        <v>1463</v>
      </c>
      <c r="C1024" s="685" t="s">
        <v>1449</v>
      </c>
      <c r="D1024" s="678">
        <v>451.24</v>
      </c>
      <c r="E1024" s="654"/>
    </row>
    <row r="1025" spans="1:5" x14ac:dyDescent="0.2">
      <c r="A1025" s="674"/>
      <c r="B1025" s="685" t="s">
        <v>1464</v>
      </c>
      <c r="C1025" s="685" t="s">
        <v>1449</v>
      </c>
      <c r="D1025" s="678">
        <v>451.24</v>
      </c>
      <c r="E1025" s="654"/>
    </row>
    <row r="1026" spans="1:5" x14ac:dyDescent="0.2">
      <c r="A1026" s="674"/>
      <c r="B1026" s="685" t="s">
        <v>1465</v>
      </c>
      <c r="C1026" s="685" t="s">
        <v>1449</v>
      </c>
      <c r="D1026" s="678">
        <v>451.24</v>
      </c>
      <c r="E1026" s="654"/>
    </row>
    <row r="1027" spans="1:5" x14ac:dyDescent="0.2">
      <c r="A1027" s="674"/>
      <c r="B1027" s="685" t="s">
        <v>1466</v>
      </c>
      <c r="C1027" s="685" t="s">
        <v>1449</v>
      </c>
      <c r="D1027" s="678">
        <v>451.24</v>
      </c>
      <c r="E1027" s="654"/>
    </row>
    <row r="1028" spans="1:5" x14ac:dyDescent="0.2">
      <c r="A1028" s="674"/>
      <c r="B1028" s="685" t="s">
        <v>1467</v>
      </c>
      <c r="C1028" s="685" t="s">
        <v>1449</v>
      </c>
      <c r="D1028" s="678">
        <v>451.24</v>
      </c>
      <c r="E1028" s="654"/>
    </row>
    <row r="1029" spans="1:5" x14ac:dyDescent="0.2">
      <c r="A1029" s="674"/>
      <c r="B1029" s="685" t="s">
        <v>1468</v>
      </c>
      <c r="C1029" s="685" t="s">
        <v>1449</v>
      </c>
      <c r="D1029" s="678">
        <v>451.24</v>
      </c>
      <c r="E1029" s="654"/>
    </row>
    <row r="1030" spans="1:5" x14ac:dyDescent="0.2">
      <c r="A1030" s="674"/>
      <c r="B1030" s="685" t="s">
        <v>1469</v>
      </c>
      <c r="C1030" s="685" t="s">
        <v>1449</v>
      </c>
      <c r="D1030" s="678">
        <v>451.24</v>
      </c>
      <c r="E1030" s="654"/>
    </row>
    <row r="1031" spans="1:5" x14ac:dyDescent="0.2">
      <c r="A1031" s="674"/>
      <c r="B1031" s="685" t="s">
        <v>1470</v>
      </c>
      <c r="C1031" s="685" t="s">
        <v>1449</v>
      </c>
      <c r="D1031" s="678">
        <v>451.24</v>
      </c>
      <c r="E1031" s="654"/>
    </row>
    <row r="1032" spans="1:5" x14ac:dyDescent="0.2">
      <c r="A1032" s="674"/>
      <c r="B1032" s="685" t="s">
        <v>1471</v>
      </c>
      <c r="C1032" s="685" t="s">
        <v>1449</v>
      </c>
      <c r="D1032" s="678">
        <v>451.24</v>
      </c>
      <c r="E1032" s="654"/>
    </row>
    <row r="1033" spans="1:5" x14ac:dyDescent="0.2">
      <c r="A1033" s="674"/>
      <c r="B1033" s="685" t="s">
        <v>1472</v>
      </c>
      <c r="C1033" s="685" t="s">
        <v>1449</v>
      </c>
      <c r="D1033" s="678">
        <v>451.24</v>
      </c>
      <c r="E1033" s="654"/>
    </row>
    <row r="1034" spans="1:5" x14ac:dyDescent="0.2">
      <c r="A1034" s="674"/>
      <c r="B1034" s="685" t="s">
        <v>1473</v>
      </c>
      <c r="C1034" s="685" t="s">
        <v>1449</v>
      </c>
      <c r="D1034" s="678">
        <v>451.24</v>
      </c>
      <c r="E1034" s="654"/>
    </row>
    <row r="1035" spans="1:5" x14ac:dyDescent="0.2">
      <c r="A1035" s="674"/>
      <c r="B1035" s="685" t="s">
        <v>1474</v>
      </c>
      <c r="C1035" s="685" t="s">
        <v>1449</v>
      </c>
      <c r="D1035" s="678">
        <v>451.24</v>
      </c>
      <c r="E1035" s="654"/>
    </row>
    <row r="1036" spans="1:5" x14ac:dyDescent="0.2">
      <c r="A1036" s="674"/>
      <c r="B1036" s="685" t="s">
        <v>1475</v>
      </c>
      <c r="C1036" s="685" t="s">
        <v>1449</v>
      </c>
      <c r="D1036" s="678">
        <v>451.24</v>
      </c>
      <c r="E1036" s="654"/>
    </row>
    <row r="1037" spans="1:5" x14ac:dyDescent="0.2">
      <c r="A1037" s="674"/>
      <c r="B1037" s="685" t="s">
        <v>1476</v>
      </c>
      <c r="C1037" s="685" t="s">
        <v>1449</v>
      </c>
      <c r="D1037" s="678">
        <v>451.24</v>
      </c>
      <c r="E1037" s="654"/>
    </row>
    <row r="1038" spans="1:5" x14ac:dyDescent="0.2">
      <c r="A1038" s="674"/>
      <c r="B1038" s="685" t="s">
        <v>1477</v>
      </c>
      <c r="C1038" s="685" t="s">
        <v>1449</v>
      </c>
      <c r="D1038" s="678">
        <v>451.24</v>
      </c>
      <c r="E1038" s="654"/>
    </row>
    <row r="1039" spans="1:5" x14ac:dyDescent="0.2">
      <c r="A1039" s="674"/>
      <c r="B1039" s="685" t="s">
        <v>1478</v>
      </c>
      <c r="C1039" s="685" t="s">
        <v>1449</v>
      </c>
      <c r="D1039" s="678">
        <v>451.24</v>
      </c>
      <c r="E1039" s="654"/>
    </row>
    <row r="1040" spans="1:5" x14ac:dyDescent="0.2">
      <c r="A1040" s="674"/>
      <c r="B1040" s="685" t="s">
        <v>1479</v>
      </c>
      <c r="C1040" s="685" t="s">
        <v>1449</v>
      </c>
      <c r="D1040" s="678">
        <v>451.24</v>
      </c>
      <c r="E1040" s="654"/>
    </row>
    <row r="1041" spans="1:5" x14ac:dyDescent="0.2">
      <c r="A1041" s="674"/>
      <c r="B1041" s="685" t="s">
        <v>1480</v>
      </c>
      <c r="C1041" s="685" t="s">
        <v>1449</v>
      </c>
      <c r="D1041" s="678">
        <v>451.24</v>
      </c>
      <c r="E1041" s="654"/>
    </row>
    <row r="1042" spans="1:5" x14ac:dyDescent="0.2">
      <c r="A1042" s="674"/>
      <c r="B1042" s="685" t="s">
        <v>1481</v>
      </c>
      <c r="C1042" s="685" t="s">
        <v>1449</v>
      </c>
      <c r="D1042" s="678">
        <v>451.24</v>
      </c>
      <c r="E1042" s="654"/>
    </row>
    <row r="1043" spans="1:5" x14ac:dyDescent="0.2">
      <c r="A1043" s="674"/>
      <c r="B1043" s="685" t="s">
        <v>1482</v>
      </c>
      <c r="C1043" s="685" t="s">
        <v>1449</v>
      </c>
      <c r="D1043" s="678">
        <v>451.24</v>
      </c>
      <c r="E1043" s="654"/>
    </row>
    <row r="1044" spans="1:5" x14ac:dyDescent="0.2">
      <c r="A1044" s="674"/>
      <c r="B1044" s="685" t="s">
        <v>1483</v>
      </c>
      <c r="C1044" s="685" t="s">
        <v>1449</v>
      </c>
      <c r="D1044" s="678">
        <v>451.24</v>
      </c>
      <c r="E1044" s="654"/>
    </row>
    <row r="1045" spans="1:5" x14ac:dyDescent="0.2">
      <c r="A1045" s="674"/>
      <c r="B1045" s="685" t="s">
        <v>1484</v>
      </c>
      <c r="C1045" s="685" t="s">
        <v>1449</v>
      </c>
      <c r="D1045" s="678">
        <v>451.24</v>
      </c>
      <c r="E1045" s="654"/>
    </row>
    <row r="1046" spans="1:5" x14ac:dyDescent="0.2">
      <c r="A1046" s="674"/>
      <c r="B1046" s="685" t="s">
        <v>1485</v>
      </c>
      <c r="C1046" s="685" t="s">
        <v>1449</v>
      </c>
      <c r="D1046" s="678">
        <v>451.24</v>
      </c>
      <c r="E1046" s="654"/>
    </row>
    <row r="1047" spans="1:5" x14ac:dyDescent="0.2">
      <c r="A1047" s="674"/>
      <c r="B1047" s="685" t="s">
        <v>1486</v>
      </c>
      <c r="C1047" s="685" t="s">
        <v>1449</v>
      </c>
      <c r="D1047" s="678">
        <v>451.24</v>
      </c>
      <c r="E1047" s="654"/>
    </row>
    <row r="1048" spans="1:5" x14ac:dyDescent="0.2">
      <c r="A1048" s="674"/>
      <c r="B1048" s="685" t="s">
        <v>1487</v>
      </c>
      <c r="C1048" s="685" t="s">
        <v>1449</v>
      </c>
      <c r="D1048" s="678">
        <v>451.24</v>
      </c>
      <c r="E1048" s="654"/>
    </row>
    <row r="1049" spans="1:5" x14ac:dyDescent="0.2">
      <c r="A1049" s="674"/>
      <c r="B1049" s="685" t="s">
        <v>1488</v>
      </c>
      <c r="C1049" s="685" t="s">
        <v>1449</v>
      </c>
      <c r="D1049" s="678">
        <v>451.24</v>
      </c>
      <c r="E1049" s="654"/>
    </row>
    <row r="1050" spans="1:5" x14ac:dyDescent="0.2">
      <c r="A1050" s="674"/>
      <c r="B1050" s="685" t="s">
        <v>1489</v>
      </c>
      <c r="C1050" s="685" t="s">
        <v>1490</v>
      </c>
      <c r="D1050" s="678">
        <v>1147.356</v>
      </c>
      <c r="E1050" s="654"/>
    </row>
    <row r="1051" spans="1:5" x14ac:dyDescent="0.2">
      <c r="A1051" s="674"/>
      <c r="B1051" s="685" t="s">
        <v>1491</v>
      </c>
      <c r="C1051" s="685" t="s">
        <v>1490</v>
      </c>
      <c r="D1051" s="678">
        <v>1147.356</v>
      </c>
      <c r="E1051" s="654"/>
    </row>
    <row r="1052" spans="1:5" x14ac:dyDescent="0.2">
      <c r="A1052" s="674"/>
      <c r="B1052" s="685" t="s">
        <v>1492</v>
      </c>
      <c r="C1052" s="685" t="s">
        <v>1490</v>
      </c>
      <c r="D1052" s="678">
        <v>1147.356</v>
      </c>
      <c r="E1052" s="654"/>
    </row>
    <row r="1053" spans="1:5" x14ac:dyDescent="0.2">
      <c r="A1053" s="674"/>
      <c r="B1053" s="685" t="s">
        <v>1493</v>
      </c>
      <c r="C1053" s="685" t="s">
        <v>1490</v>
      </c>
      <c r="D1053" s="678">
        <v>1147.356</v>
      </c>
      <c r="E1053" s="654"/>
    </row>
    <row r="1054" spans="1:5" x14ac:dyDescent="0.2">
      <c r="A1054" s="674"/>
      <c r="B1054" s="685" t="s">
        <v>1494</v>
      </c>
      <c r="C1054" s="685" t="s">
        <v>1490</v>
      </c>
      <c r="D1054" s="678">
        <v>1147.356</v>
      </c>
      <c r="E1054" s="654"/>
    </row>
    <row r="1055" spans="1:5" x14ac:dyDescent="0.2">
      <c r="A1055" s="674"/>
      <c r="B1055" s="685" t="s">
        <v>1495</v>
      </c>
      <c r="C1055" s="685" t="s">
        <v>1490</v>
      </c>
      <c r="D1055" s="678">
        <v>1147.356</v>
      </c>
      <c r="E1055" s="654"/>
    </row>
    <row r="1056" spans="1:5" x14ac:dyDescent="0.2">
      <c r="A1056" s="674"/>
      <c r="B1056" s="685" t="s">
        <v>1496</v>
      </c>
      <c r="C1056" s="685" t="s">
        <v>1490</v>
      </c>
      <c r="D1056" s="678">
        <v>1147.356</v>
      </c>
      <c r="E1056" s="654"/>
    </row>
    <row r="1057" spans="1:5" x14ac:dyDescent="0.2">
      <c r="A1057" s="674"/>
      <c r="B1057" s="685" t="s">
        <v>1497</v>
      </c>
      <c r="C1057" s="685" t="s">
        <v>1490</v>
      </c>
      <c r="D1057" s="678">
        <v>1147.356</v>
      </c>
      <c r="E1057" s="654"/>
    </row>
    <row r="1058" spans="1:5" x14ac:dyDescent="0.2">
      <c r="A1058" s="674"/>
      <c r="B1058" s="685" t="s">
        <v>1498</v>
      </c>
      <c r="C1058" s="685" t="s">
        <v>1490</v>
      </c>
      <c r="D1058" s="678">
        <v>1147.356</v>
      </c>
      <c r="E1058" s="654"/>
    </row>
    <row r="1059" spans="1:5" x14ac:dyDescent="0.2">
      <c r="A1059" s="674"/>
      <c r="B1059" s="685" t="s">
        <v>1499</v>
      </c>
      <c r="C1059" s="685" t="s">
        <v>1490</v>
      </c>
      <c r="D1059" s="678">
        <v>1147.356</v>
      </c>
      <c r="E1059" s="654"/>
    </row>
    <row r="1060" spans="1:5" x14ac:dyDescent="0.2">
      <c r="A1060" s="674"/>
      <c r="B1060" s="685" t="s">
        <v>1500</v>
      </c>
      <c r="C1060" s="685" t="s">
        <v>1490</v>
      </c>
      <c r="D1060" s="678">
        <v>1147.356</v>
      </c>
      <c r="E1060" s="654"/>
    </row>
    <row r="1061" spans="1:5" x14ac:dyDescent="0.2">
      <c r="A1061" s="674"/>
      <c r="B1061" s="685" t="s">
        <v>1501</v>
      </c>
      <c r="C1061" s="685" t="s">
        <v>1490</v>
      </c>
      <c r="D1061" s="678">
        <v>1147.356</v>
      </c>
      <c r="E1061" s="654"/>
    </row>
    <row r="1062" spans="1:5" x14ac:dyDescent="0.2">
      <c r="A1062" s="674"/>
      <c r="B1062" s="685" t="s">
        <v>1502</v>
      </c>
      <c r="C1062" s="685" t="s">
        <v>1490</v>
      </c>
      <c r="D1062" s="678">
        <v>1147.356</v>
      </c>
      <c r="E1062" s="654"/>
    </row>
    <row r="1063" spans="1:5" x14ac:dyDescent="0.2">
      <c r="A1063" s="674"/>
      <c r="B1063" s="685" t="s">
        <v>1503</v>
      </c>
      <c r="C1063" s="685" t="s">
        <v>1490</v>
      </c>
      <c r="D1063" s="678">
        <v>1147.356</v>
      </c>
      <c r="E1063" s="654"/>
    </row>
    <row r="1064" spans="1:5" x14ac:dyDescent="0.2">
      <c r="A1064" s="674"/>
      <c r="B1064" s="685" t="s">
        <v>1504</v>
      </c>
      <c r="C1064" s="685" t="s">
        <v>1490</v>
      </c>
      <c r="D1064" s="678">
        <v>1147.356</v>
      </c>
      <c r="E1064" s="654"/>
    </row>
    <row r="1065" spans="1:5" x14ac:dyDescent="0.2">
      <c r="A1065" s="674"/>
      <c r="B1065" s="685" t="s">
        <v>1505</v>
      </c>
      <c r="C1065" s="685" t="s">
        <v>1490</v>
      </c>
      <c r="D1065" s="678">
        <v>1147.356</v>
      </c>
      <c r="E1065" s="654"/>
    </row>
    <row r="1066" spans="1:5" x14ac:dyDescent="0.2">
      <c r="A1066" s="674"/>
      <c r="B1066" s="685" t="s">
        <v>1506</v>
      </c>
      <c r="C1066" s="685" t="s">
        <v>1490</v>
      </c>
      <c r="D1066" s="678">
        <v>1147.356</v>
      </c>
      <c r="E1066" s="654"/>
    </row>
    <row r="1067" spans="1:5" x14ac:dyDescent="0.2">
      <c r="A1067" s="674"/>
      <c r="B1067" s="685" t="s">
        <v>1507</v>
      </c>
      <c r="C1067" s="685" t="s">
        <v>1490</v>
      </c>
      <c r="D1067" s="678">
        <v>1147.356</v>
      </c>
      <c r="E1067" s="654"/>
    </row>
    <row r="1068" spans="1:5" x14ac:dyDescent="0.2">
      <c r="A1068" s="674"/>
      <c r="B1068" s="685" t="s">
        <v>1508</v>
      </c>
      <c r="C1068" s="685" t="s">
        <v>1490</v>
      </c>
      <c r="D1068" s="678">
        <v>1147.356</v>
      </c>
      <c r="E1068" s="654"/>
    </row>
    <row r="1069" spans="1:5" x14ac:dyDescent="0.2">
      <c r="A1069" s="674"/>
      <c r="B1069" s="685" t="s">
        <v>1509</v>
      </c>
      <c r="C1069" s="685" t="s">
        <v>1490</v>
      </c>
      <c r="D1069" s="678">
        <v>1147.356</v>
      </c>
      <c r="E1069" s="654"/>
    </row>
    <row r="1070" spans="1:5" x14ac:dyDescent="0.2">
      <c r="A1070" s="674"/>
      <c r="B1070" s="685" t="s">
        <v>1510</v>
      </c>
      <c r="C1070" s="685" t="s">
        <v>1490</v>
      </c>
      <c r="D1070" s="678">
        <v>1147.356</v>
      </c>
      <c r="E1070" s="654"/>
    </row>
    <row r="1071" spans="1:5" x14ac:dyDescent="0.2">
      <c r="A1071" s="674"/>
      <c r="B1071" s="685" t="s">
        <v>1511</v>
      </c>
      <c r="C1071" s="685" t="s">
        <v>1490</v>
      </c>
      <c r="D1071" s="678">
        <v>1147.356</v>
      </c>
      <c r="E1071" s="654"/>
    </row>
    <row r="1072" spans="1:5" x14ac:dyDescent="0.2">
      <c r="A1072" s="674"/>
      <c r="B1072" s="685" t="s">
        <v>1512</v>
      </c>
      <c r="C1072" s="685" t="s">
        <v>1490</v>
      </c>
      <c r="D1072" s="678">
        <v>1147.356</v>
      </c>
      <c r="E1072" s="654"/>
    </row>
    <row r="1073" spans="1:5" x14ac:dyDescent="0.2">
      <c r="A1073" s="674"/>
      <c r="B1073" s="685" t="s">
        <v>1513</v>
      </c>
      <c r="C1073" s="685" t="s">
        <v>1490</v>
      </c>
      <c r="D1073" s="678">
        <v>1147.356</v>
      </c>
      <c r="E1073" s="654"/>
    </row>
    <row r="1074" spans="1:5" x14ac:dyDescent="0.2">
      <c r="A1074" s="674"/>
      <c r="B1074" s="685" t="s">
        <v>1514</v>
      </c>
      <c r="C1074" s="685" t="s">
        <v>1490</v>
      </c>
      <c r="D1074" s="678">
        <v>1147.356</v>
      </c>
      <c r="E1074" s="654"/>
    </row>
    <row r="1075" spans="1:5" x14ac:dyDescent="0.2">
      <c r="A1075" s="674"/>
      <c r="B1075" s="685" t="s">
        <v>1515</v>
      </c>
      <c r="C1075" s="685" t="s">
        <v>1490</v>
      </c>
      <c r="D1075" s="678">
        <v>1147.356</v>
      </c>
      <c r="E1075" s="654"/>
    </row>
    <row r="1076" spans="1:5" x14ac:dyDescent="0.2">
      <c r="A1076" s="674"/>
      <c r="B1076" s="685" t="s">
        <v>1516</v>
      </c>
      <c r="C1076" s="685" t="s">
        <v>1490</v>
      </c>
      <c r="D1076" s="678">
        <v>1147.356</v>
      </c>
      <c r="E1076" s="654"/>
    </row>
    <row r="1077" spans="1:5" x14ac:dyDescent="0.2">
      <c r="A1077" s="674"/>
      <c r="B1077" s="685" t="s">
        <v>1517</v>
      </c>
      <c r="C1077" s="685" t="s">
        <v>1490</v>
      </c>
      <c r="D1077" s="678">
        <v>1147.356</v>
      </c>
      <c r="E1077" s="654"/>
    </row>
    <row r="1078" spans="1:5" x14ac:dyDescent="0.2">
      <c r="A1078" s="674"/>
      <c r="B1078" s="685" t="s">
        <v>1518</v>
      </c>
      <c r="C1078" s="685" t="s">
        <v>1490</v>
      </c>
      <c r="D1078" s="678">
        <v>1147.356</v>
      </c>
      <c r="E1078" s="654"/>
    </row>
    <row r="1079" spans="1:5" x14ac:dyDescent="0.2">
      <c r="A1079" s="674"/>
      <c r="B1079" s="685" t="s">
        <v>1519</v>
      </c>
      <c r="C1079" s="685" t="s">
        <v>1490</v>
      </c>
      <c r="D1079" s="678">
        <v>1147.356</v>
      </c>
      <c r="E1079" s="654"/>
    </row>
    <row r="1080" spans="1:5" x14ac:dyDescent="0.2">
      <c r="A1080" s="674"/>
      <c r="B1080" s="685" t="s">
        <v>1520</v>
      </c>
      <c r="C1080" s="685" t="s">
        <v>1490</v>
      </c>
      <c r="D1080" s="678">
        <v>1147.356</v>
      </c>
      <c r="E1080" s="654"/>
    </row>
    <row r="1081" spans="1:5" x14ac:dyDescent="0.2">
      <c r="A1081" s="674"/>
      <c r="B1081" s="685" t="s">
        <v>1521</v>
      </c>
      <c r="C1081" s="685" t="s">
        <v>1490</v>
      </c>
      <c r="D1081" s="678">
        <v>1147.356</v>
      </c>
      <c r="E1081" s="654"/>
    </row>
    <row r="1082" spans="1:5" x14ac:dyDescent="0.2">
      <c r="A1082" s="674"/>
      <c r="B1082" s="685" t="s">
        <v>1522</v>
      </c>
      <c r="C1082" s="685" t="s">
        <v>1490</v>
      </c>
      <c r="D1082" s="678">
        <v>1147.356</v>
      </c>
      <c r="E1082" s="654"/>
    </row>
    <row r="1083" spans="1:5" x14ac:dyDescent="0.2">
      <c r="A1083" s="674"/>
      <c r="B1083" s="685" t="s">
        <v>1523</v>
      </c>
      <c r="C1083" s="685" t="s">
        <v>1490</v>
      </c>
      <c r="D1083" s="678">
        <v>1147.356</v>
      </c>
      <c r="E1083" s="654"/>
    </row>
    <row r="1084" spans="1:5" x14ac:dyDescent="0.2">
      <c r="A1084" s="674"/>
      <c r="B1084" s="685" t="s">
        <v>1524</v>
      </c>
      <c r="C1084" s="685" t="s">
        <v>1490</v>
      </c>
      <c r="D1084" s="678">
        <v>1147.356</v>
      </c>
      <c r="E1084" s="654"/>
    </row>
    <row r="1085" spans="1:5" x14ac:dyDescent="0.2">
      <c r="A1085" s="674"/>
      <c r="B1085" s="685" t="s">
        <v>1525</v>
      </c>
      <c r="C1085" s="685" t="s">
        <v>1490</v>
      </c>
      <c r="D1085" s="678">
        <v>1147.356</v>
      </c>
      <c r="E1085" s="654"/>
    </row>
    <row r="1086" spans="1:5" x14ac:dyDescent="0.2">
      <c r="A1086" s="674"/>
      <c r="B1086" s="685" t="s">
        <v>1526</v>
      </c>
      <c r="C1086" s="685" t="s">
        <v>1490</v>
      </c>
      <c r="D1086" s="678">
        <v>1147.356</v>
      </c>
      <c r="E1086" s="654"/>
    </row>
    <row r="1087" spans="1:5" x14ac:dyDescent="0.2">
      <c r="A1087" s="674"/>
      <c r="B1087" s="685" t="s">
        <v>1527</v>
      </c>
      <c r="C1087" s="685" t="s">
        <v>1490</v>
      </c>
      <c r="D1087" s="678">
        <v>1147.356</v>
      </c>
      <c r="E1087" s="654"/>
    </row>
    <row r="1088" spans="1:5" x14ac:dyDescent="0.2">
      <c r="A1088" s="674"/>
      <c r="B1088" s="685" t="s">
        <v>1528</v>
      </c>
      <c r="C1088" s="685" t="s">
        <v>1490</v>
      </c>
      <c r="D1088" s="678">
        <v>1147.356</v>
      </c>
      <c r="E1088" s="654"/>
    </row>
    <row r="1089" spans="1:5" x14ac:dyDescent="0.2">
      <c r="A1089" s="674"/>
      <c r="B1089" s="685" t="s">
        <v>1529</v>
      </c>
      <c r="C1089" s="685" t="s">
        <v>1490</v>
      </c>
      <c r="D1089" s="678">
        <v>1147.356</v>
      </c>
      <c r="E1089" s="654"/>
    </row>
    <row r="1090" spans="1:5" x14ac:dyDescent="0.2">
      <c r="A1090" s="674"/>
      <c r="B1090" s="685" t="s">
        <v>1530</v>
      </c>
      <c r="C1090" s="685" t="s">
        <v>1490</v>
      </c>
      <c r="D1090" s="678">
        <v>1147.356</v>
      </c>
      <c r="E1090" s="654"/>
    </row>
    <row r="1091" spans="1:5" x14ac:dyDescent="0.2">
      <c r="A1091" s="674"/>
      <c r="B1091" s="685" t="s">
        <v>1531</v>
      </c>
      <c r="C1091" s="685" t="s">
        <v>1490</v>
      </c>
      <c r="D1091" s="678">
        <v>1147.356</v>
      </c>
      <c r="E1091" s="654"/>
    </row>
    <row r="1092" spans="1:5" x14ac:dyDescent="0.2">
      <c r="A1092" s="674"/>
      <c r="B1092" s="685" t="s">
        <v>1532</v>
      </c>
      <c r="C1092" s="685" t="s">
        <v>1490</v>
      </c>
      <c r="D1092" s="678">
        <v>1147.356</v>
      </c>
      <c r="E1092" s="654"/>
    </row>
    <row r="1093" spans="1:5" x14ac:dyDescent="0.2">
      <c r="A1093" s="674"/>
      <c r="B1093" s="685" t="s">
        <v>1533</v>
      </c>
      <c r="C1093" s="685" t="s">
        <v>1490</v>
      </c>
      <c r="D1093" s="678">
        <v>1147.356</v>
      </c>
      <c r="E1093" s="654"/>
    </row>
    <row r="1094" spans="1:5" x14ac:dyDescent="0.2">
      <c r="A1094" s="674"/>
      <c r="B1094" s="685" t="s">
        <v>1534</v>
      </c>
      <c r="C1094" s="685" t="s">
        <v>1490</v>
      </c>
      <c r="D1094" s="678">
        <v>1147.356</v>
      </c>
      <c r="E1094" s="654"/>
    </row>
    <row r="1095" spans="1:5" x14ac:dyDescent="0.2">
      <c r="A1095" s="674"/>
      <c r="B1095" s="685" t="s">
        <v>1535</v>
      </c>
      <c r="C1095" s="685" t="s">
        <v>1490</v>
      </c>
      <c r="D1095" s="678">
        <v>1147.356</v>
      </c>
      <c r="E1095" s="654"/>
    </row>
    <row r="1096" spans="1:5" x14ac:dyDescent="0.2">
      <c r="A1096" s="674"/>
      <c r="B1096" s="685" t="s">
        <v>1536</v>
      </c>
      <c r="C1096" s="685" t="s">
        <v>1490</v>
      </c>
      <c r="D1096" s="678">
        <v>1147.356</v>
      </c>
      <c r="E1096" s="654"/>
    </row>
    <row r="1097" spans="1:5" x14ac:dyDescent="0.2">
      <c r="A1097" s="674"/>
      <c r="B1097" s="685" t="s">
        <v>1537</v>
      </c>
      <c r="C1097" s="685" t="s">
        <v>1490</v>
      </c>
      <c r="D1097" s="678">
        <v>1147.356</v>
      </c>
      <c r="E1097" s="654"/>
    </row>
    <row r="1098" spans="1:5" x14ac:dyDescent="0.2">
      <c r="A1098" s="674"/>
      <c r="B1098" s="685" t="s">
        <v>1538</v>
      </c>
      <c r="C1098" s="685" t="s">
        <v>1490</v>
      </c>
      <c r="D1098" s="678">
        <v>1147.356</v>
      </c>
      <c r="E1098" s="654"/>
    </row>
    <row r="1099" spans="1:5" x14ac:dyDescent="0.2">
      <c r="A1099" s="674"/>
      <c r="B1099" s="685" t="s">
        <v>1539</v>
      </c>
      <c r="C1099" s="685" t="s">
        <v>1490</v>
      </c>
      <c r="D1099" s="678">
        <v>1147.356</v>
      </c>
      <c r="E1099" s="654"/>
    </row>
    <row r="1100" spans="1:5" x14ac:dyDescent="0.2">
      <c r="A1100" s="674"/>
      <c r="B1100" s="685" t="s">
        <v>1540</v>
      </c>
      <c r="C1100" s="685" t="s">
        <v>1541</v>
      </c>
      <c r="D1100" s="678">
        <v>1.1599999999999999</v>
      </c>
      <c r="E1100" s="654"/>
    </row>
    <row r="1101" spans="1:5" x14ac:dyDescent="0.2">
      <c r="A1101" s="674"/>
      <c r="B1101" s="685" t="s">
        <v>1542</v>
      </c>
      <c r="C1101" s="685" t="s">
        <v>1543</v>
      </c>
      <c r="D1101" s="678">
        <v>712.24</v>
      </c>
      <c r="E1101" s="654"/>
    </row>
    <row r="1102" spans="1:5" x14ac:dyDescent="0.2">
      <c r="A1102" s="674"/>
      <c r="B1102" s="685" t="s">
        <v>1544</v>
      </c>
      <c r="C1102" s="685" t="s">
        <v>1543</v>
      </c>
      <c r="D1102" s="678">
        <v>712.24</v>
      </c>
      <c r="E1102" s="654"/>
    </row>
    <row r="1103" spans="1:5" x14ac:dyDescent="0.2">
      <c r="A1103" s="674"/>
      <c r="B1103" s="685" t="s">
        <v>1545</v>
      </c>
      <c r="C1103" s="685" t="s">
        <v>1543</v>
      </c>
      <c r="D1103" s="678">
        <v>712.24</v>
      </c>
      <c r="E1103" s="654"/>
    </row>
    <row r="1104" spans="1:5" x14ac:dyDescent="0.2">
      <c r="A1104" s="674"/>
      <c r="B1104" s="685" t="s">
        <v>1546</v>
      </c>
      <c r="C1104" s="685" t="s">
        <v>1543</v>
      </c>
      <c r="D1104" s="678">
        <v>712.24</v>
      </c>
      <c r="E1104" s="654"/>
    </row>
    <row r="1105" spans="1:5" x14ac:dyDescent="0.2">
      <c r="A1105" s="674"/>
      <c r="B1105" s="685" t="s">
        <v>1547</v>
      </c>
      <c r="C1105" s="685" t="s">
        <v>1543</v>
      </c>
      <c r="D1105" s="678">
        <v>712.24</v>
      </c>
      <c r="E1105" s="654"/>
    </row>
    <row r="1106" spans="1:5" x14ac:dyDescent="0.2">
      <c r="A1106" s="674"/>
      <c r="B1106" s="685" t="s">
        <v>1548</v>
      </c>
      <c r="C1106" s="685" t="s">
        <v>1543</v>
      </c>
      <c r="D1106" s="678">
        <v>712.24</v>
      </c>
      <c r="E1106" s="654"/>
    </row>
    <row r="1107" spans="1:5" x14ac:dyDescent="0.2">
      <c r="A1107" s="674"/>
      <c r="B1107" s="685" t="s">
        <v>1549</v>
      </c>
      <c r="C1107" s="685" t="s">
        <v>1543</v>
      </c>
      <c r="D1107" s="678">
        <v>712.24</v>
      </c>
      <c r="E1107" s="654"/>
    </row>
    <row r="1108" spans="1:5" x14ac:dyDescent="0.2">
      <c r="A1108" s="674"/>
      <c r="B1108" s="685" t="s">
        <v>1550</v>
      </c>
      <c r="C1108" s="685" t="s">
        <v>1543</v>
      </c>
      <c r="D1108" s="678">
        <v>712.24</v>
      </c>
      <c r="E1108" s="654"/>
    </row>
    <row r="1109" spans="1:5" x14ac:dyDescent="0.2">
      <c r="A1109" s="674"/>
      <c r="B1109" s="685" t="s">
        <v>1551</v>
      </c>
      <c r="C1109" s="685" t="s">
        <v>1543</v>
      </c>
      <c r="D1109" s="678">
        <v>712.24</v>
      </c>
      <c r="E1109" s="654"/>
    </row>
    <row r="1110" spans="1:5" x14ac:dyDescent="0.2">
      <c r="A1110" s="674"/>
      <c r="B1110" s="685" t="s">
        <v>1552</v>
      </c>
      <c r="C1110" s="685" t="s">
        <v>1543</v>
      </c>
      <c r="D1110" s="678">
        <v>712.24</v>
      </c>
      <c r="E1110" s="654"/>
    </row>
    <row r="1111" spans="1:5" x14ac:dyDescent="0.2">
      <c r="A1111" s="674"/>
      <c r="B1111" s="685" t="s">
        <v>1553</v>
      </c>
      <c r="C1111" s="685" t="s">
        <v>1543</v>
      </c>
      <c r="D1111" s="678">
        <v>712.24</v>
      </c>
      <c r="E1111" s="654"/>
    </row>
    <row r="1112" spans="1:5" x14ac:dyDescent="0.2">
      <c r="A1112" s="674"/>
      <c r="B1112" s="685" t="s">
        <v>1554</v>
      </c>
      <c r="C1112" s="685" t="s">
        <v>1543</v>
      </c>
      <c r="D1112" s="678">
        <v>712.24</v>
      </c>
      <c r="E1112" s="654"/>
    </row>
    <row r="1113" spans="1:5" x14ac:dyDescent="0.2">
      <c r="A1113" s="674"/>
      <c r="B1113" s="685" t="s">
        <v>1555</v>
      </c>
      <c r="C1113" s="685" t="s">
        <v>1543</v>
      </c>
      <c r="D1113" s="678">
        <v>712.24</v>
      </c>
      <c r="E1113" s="654"/>
    </row>
    <row r="1114" spans="1:5" x14ac:dyDescent="0.2">
      <c r="A1114" s="674"/>
      <c r="B1114" s="685" t="s">
        <v>1556</v>
      </c>
      <c r="C1114" s="685" t="s">
        <v>1543</v>
      </c>
      <c r="D1114" s="678">
        <v>712.24</v>
      </c>
      <c r="E1114" s="654"/>
    </row>
    <row r="1115" spans="1:5" x14ac:dyDescent="0.2">
      <c r="A1115" s="674"/>
      <c r="B1115" s="685" t="s">
        <v>1557</v>
      </c>
      <c r="C1115" s="685" t="s">
        <v>1543</v>
      </c>
      <c r="D1115" s="678">
        <v>712.24</v>
      </c>
      <c r="E1115" s="654"/>
    </row>
    <row r="1116" spans="1:5" x14ac:dyDescent="0.2">
      <c r="A1116" s="674"/>
      <c r="B1116" s="685" t="s">
        <v>1558</v>
      </c>
      <c r="C1116" s="685" t="s">
        <v>1543</v>
      </c>
      <c r="D1116" s="678">
        <v>712.24</v>
      </c>
      <c r="E1116" s="654"/>
    </row>
    <row r="1117" spans="1:5" x14ac:dyDescent="0.2">
      <c r="A1117" s="674"/>
      <c r="B1117" s="685" t="s">
        <v>1559</v>
      </c>
      <c r="C1117" s="685" t="s">
        <v>1543</v>
      </c>
      <c r="D1117" s="678">
        <v>712.24</v>
      </c>
      <c r="E1117" s="654"/>
    </row>
    <row r="1118" spans="1:5" x14ac:dyDescent="0.2">
      <c r="A1118" s="674"/>
      <c r="B1118" s="685" t="s">
        <v>1560</v>
      </c>
      <c r="C1118" s="685" t="s">
        <v>1543</v>
      </c>
      <c r="D1118" s="678">
        <v>712.24</v>
      </c>
      <c r="E1118" s="654"/>
    </row>
    <row r="1119" spans="1:5" x14ac:dyDescent="0.2">
      <c r="A1119" s="674"/>
      <c r="B1119" s="685" t="s">
        <v>1561</v>
      </c>
      <c r="C1119" s="685" t="s">
        <v>1543</v>
      </c>
      <c r="D1119" s="678">
        <v>712.24</v>
      </c>
      <c r="E1119" s="654"/>
    </row>
    <row r="1120" spans="1:5" x14ac:dyDescent="0.2">
      <c r="A1120" s="674"/>
      <c r="B1120" s="685" t="s">
        <v>1562</v>
      </c>
      <c r="C1120" s="685" t="s">
        <v>1543</v>
      </c>
      <c r="D1120" s="678">
        <v>712.24</v>
      </c>
      <c r="E1120" s="654"/>
    </row>
    <row r="1121" spans="1:5" x14ac:dyDescent="0.2">
      <c r="A1121" s="674"/>
      <c r="B1121" s="685" t="s">
        <v>1563</v>
      </c>
      <c r="C1121" s="685" t="s">
        <v>1543</v>
      </c>
      <c r="D1121" s="678">
        <v>712.24</v>
      </c>
      <c r="E1121" s="654"/>
    </row>
    <row r="1122" spans="1:5" x14ac:dyDescent="0.2">
      <c r="A1122" s="674"/>
      <c r="B1122" s="685" t="s">
        <v>1564</v>
      </c>
      <c r="C1122" s="685" t="s">
        <v>1543</v>
      </c>
      <c r="D1122" s="678">
        <v>712.24</v>
      </c>
      <c r="E1122" s="654"/>
    </row>
    <row r="1123" spans="1:5" x14ac:dyDescent="0.2">
      <c r="A1123" s="674"/>
      <c r="B1123" s="685" t="s">
        <v>1565</v>
      </c>
      <c r="C1123" s="685" t="s">
        <v>1543</v>
      </c>
      <c r="D1123" s="678">
        <v>712.24</v>
      </c>
      <c r="E1123" s="654"/>
    </row>
    <row r="1124" spans="1:5" x14ac:dyDescent="0.2">
      <c r="A1124" s="674"/>
      <c r="B1124" s="685" t="s">
        <v>1566</v>
      </c>
      <c r="C1124" s="685" t="s">
        <v>1543</v>
      </c>
      <c r="D1124" s="678">
        <v>712.24</v>
      </c>
      <c r="E1124" s="654"/>
    </row>
    <row r="1125" spans="1:5" x14ac:dyDescent="0.2">
      <c r="A1125" s="674"/>
      <c r="B1125" s="685" t="s">
        <v>1567</v>
      </c>
      <c r="C1125" s="685" t="s">
        <v>1543</v>
      </c>
      <c r="D1125" s="678">
        <v>712.24</v>
      </c>
      <c r="E1125" s="654"/>
    </row>
    <row r="1126" spans="1:5" x14ac:dyDescent="0.2">
      <c r="A1126" s="674"/>
      <c r="B1126" s="685" t="s">
        <v>1568</v>
      </c>
      <c r="C1126" s="685" t="s">
        <v>1543</v>
      </c>
      <c r="D1126" s="678">
        <v>712.24</v>
      </c>
      <c r="E1126" s="654"/>
    </row>
    <row r="1127" spans="1:5" x14ac:dyDescent="0.2">
      <c r="A1127" s="674"/>
      <c r="B1127" s="685" t="s">
        <v>1569</v>
      </c>
      <c r="C1127" s="685" t="s">
        <v>1543</v>
      </c>
      <c r="D1127" s="678">
        <v>712.24</v>
      </c>
      <c r="E1127" s="654"/>
    </row>
    <row r="1128" spans="1:5" x14ac:dyDescent="0.2">
      <c r="A1128" s="674"/>
      <c r="B1128" s="685" t="s">
        <v>1570</v>
      </c>
      <c r="C1128" s="685" t="s">
        <v>1543</v>
      </c>
      <c r="D1128" s="678">
        <v>712.24</v>
      </c>
      <c r="E1128" s="654"/>
    </row>
    <row r="1129" spans="1:5" x14ac:dyDescent="0.2">
      <c r="A1129" s="674"/>
      <c r="B1129" s="685" t="s">
        <v>1571</v>
      </c>
      <c r="C1129" s="685" t="s">
        <v>1543</v>
      </c>
      <c r="D1129" s="678">
        <v>712.24</v>
      </c>
      <c r="E1129" s="654"/>
    </row>
    <row r="1130" spans="1:5" x14ac:dyDescent="0.2">
      <c r="A1130" s="674"/>
      <c r="B1130" s="685" t="s">
        <v>1572</v>
      </c>
      <c r="C1130" s="685" t="s">
        <v>1543</v>
      </c>
      <c r="D1130" s="678">
        <v>712.24</v>
      </c>
      <c r="E1130" s="654"/>
    </row>
    <row r="1131" spans="1:5" x14ac:dyDescent="0.2">
      <c r="A1131" s="674"/>
      <c r="B1131" s="685" t="s">
        <v>1573</v>
      </c>
      <c r="C1131" s="685" t="s">
        <v>1543</v>
      </c>
      <c r="D1131" s="678">
        <v>712.24</v>
      </c>
      <c r="E1131" s="654"/>
    </row>
    <row r="1132" spans="1:5" x14ac:dyDescent="0.2">
      <c r="A1132" s="674"/>
      <c r="B1132" s="685" t="s">
        <v>1574</v>
      </c>
      <c r="C1132" s="685" t="s">
        <v>1543</v>
      </c>
      <c r="D1132" s="678">
        <v>712.24</v>
      </c>
      <c r="E1132" s="654"/>
    </row>
    <row r="1133" spans="1:5" x14ac:dyDescent="0.2">
      <c r="A1133" s="674"/>
      <c r="B1133" s="685" t="s">
        <v>1575</v>
      </c>
      <c r="C1133" s="685" t="s">
        <v>1543</v>
      </c>
      <c r="D1133" s="678">
        <v>712.24</v>
      </c>
      <c r="E1133" s="654"/>
    </row>
    <row r="1134" spans="1:5" x14ac:dyDescent="0.2">
      <c r="A1134" s="674"/>
      <c r="B1134" s="685" t="s">
        <v>1576</v>
      </c>
      <c r="C1134" s="685" t="s">
        <v>1543</v>
      </c>
      <c r="D1134" s="678">
        <v>712.24</v>
      </c>
      <c r="E1134" s="654"/>
    </row>
    <row r="1135" spans="1:5" x14ac:dyDescent="0.2">
      <c r="A1135" s="674"/>
      <c r="B1135" s="685" t="s">
        <v>1577</v>
      </c>
      <c r="C1135" s="685" t="s">
        <v>1543</v>
      </c>
      <c r="D1135" s="678">
        <v>712.24</v>
      </c>
      <c r="E1135" s="654"/>
    </row>
    <row r="1136" spans="1:5" x14ac:dyDescent="0.2">
      <c r="A1136" s="674"/>
      <c r="B1136" s="685" t="s">
        <v>1578</v>
      </c>
      <c r="C1136" s="685" t="s">
        <v>1543</v>
      </c>
      <c r="D1136" s="678">
        <v>712.24</v>
      </c>
      <c r="E1136" s="654"/>
    </row>
    <row r="1137" spans="1:5" x14ac:dyDescent="0.2">
      <c r="A1137" s="674"/>
      <c r="B1137" s="685" t="s">
        <v>1579</v>
      </c>
      <c r="C1137" s="685" t="s">
        <v>1543</v>
      </c>
      <c r="D1137" s="678">
        <v>712.24</v>
      </c>
      <c r="E1137" s="654"/>
    </row>
    <row r="1138" spans="1:5" x14ac:dyDescent="0.2">
      <c r="A1138" s="674"/>
      <c r="B1138" s="685" t="s">
        <v>1580</v>
      </c>
      <c r="C1138" s="685" t="s">
        <v>1543</v>
      </c>
      <c r="D1138" s="678">
        <v>712.24</v>
      </c>
      <c r="E1138" s="654"/>
    </row>
    <row r="1139" spans="1:5" x14ac:dyDescent="0.2">
      <c r="A1139" s="674"/>
      <c r="B1139" s="685" t="s">
        <v>1581</v>
      </c>
      <c r="C1139" s="685" t="s">
        <v>1543</v>
      </c>
      <c r="D1139" s="678">
        <v>712.24</v>
      </c>
      <c r="E1139" s="654"/>
    </row>
    <row r="1140" spans="1:5" x14ac:dyDescent="0.2">
      <c r="A1140" s="674"/>
      <c r="B1140" s="685" t="s">
        <v>1582</v>
      </c>
      <c r="C1140" s="685" t="s">
        <v>1543</v>
      </c>
      <c r="D1140" s="678">
        <v>712.24</v>
      </c>
      <c r="E1140" s="654"/>
    </row>
    <row r="1141" spans="1:5" x14ac:dyDescent="0.2">
      <c r="A1141" s="674"/>
      <c r="B1141" s="685" t="s">
        <v>1583</v>
      </c>
      <c r="C1141" s="685" t="s">
        <v>1543</v>
      </c>
      <c r="D1141" s="678">
        <v>712.24</v>
      </c>
      <c r="E1141" s="654"/>
    </row>
    <row r="1142" spans="1:5" x14ac:dyDescent="0.2">
      <c r="A1142" s="674"/>
      <c r="B1142" s="685" t="s">
        <v>1584</v>
      </c>
      <c r="C1142" s="685" t="s">
        <v>1543</v>
      </c>
      <c r="D1142" s="678">
        <v>712.24</v>
      </c>
      <c r="E1142" s="654"/>
    </row>
    <row r="1143" spans="1:5" x14ac:dyDescent="0.2">
      <c r="A1143" s="674"/>
      <c r="B1143" s="685" t="s">
        <v>1585</v>
      </c>
      <c r="C1143" s="685" t="s">
        <v>1543</v>
      </c>
      <c r="D1143" s="678">
        <v>712.24</v>
      </c>
      <c r="E1143" s="654"/>
    </row>
    <row r="1144" spans="1:5" x14ac:dyDescent="0.2">
      <c r="A1144" s="674"/>
      <c r="B1144" s="685" t="s">
        <v>1586</v>
      </c>
      <c r="C1144" s="685" t="s">
        <v>1543</v>
      </c>
      <c r="D1144" s="678">
        <v>712.24</v>
      </c>
      <c r="E1144" s="654"/>
    </row>
    <row r="1145" spans="1:5" x14ac:dyDescent="0.2">
      <c r="A1145" s="674"/>
      <c r="B1145" s="685" t="s">
        <v>1587</v>
      </c>
      <c r="C1145" s="685" t="s">
        <v>1543</v>
      </c>
      <c r="D1145" s="678">
        <v>712.24</v>
      </c>
      <c r="E1145" s="654"/>
    </row>
    <row r="1146" spans="1:5" x14ac:dyDescent="0.2">
      <c r="A1146" s="674"/>
      <c r="B1146" s="685" t="s">
        <v>1588</v>
      </c>
      <c r="C1146" s="685" t="s">
        <v>1543</v>
      </c>
      <c r="D1146" s="678">
        <v>712.24</v>
      </c>
      <c r="E1146" s="654"/>
    </row>
    <row r="1147" spans="1:5" x14ac:dyDescent="0.2">
      <c r="A1147" s="674"/>
      <c r="B1147" s="685" t="s">
        <v>1589</v>
      </c>
      <c r="C1147" s="685" t="s">
        <v>1543</v>
      </c>
      <c r="D1147" s="678">
        <v>712.24</v>
      </c>
      <c r="E1147" s="654"/>
    </row>
    <row r="1148" spans="1:5" x14ac:dyDescent="0.2">
      <c r="A1148" s="674"/>
      <c r="B1148" s="685" t="s">
        <v>1590</v>
      </c>
      <c r="C1148" s="685" t="s">
        <v>1543</v>
      </c>
      <c r="D1148" s="678">
        <v>712.24</v>
      </c>
      <c r="E1148" s="654"/>
    </row>
    <row r="1149" spans="1:5" x14ac:dyDescent="0.2">
      <c r="A1149" s="674"/>
      <c r="B1149" s="685" t="s">
        <v>1591</v>
      </c>
      <c r="C1149" s="685" t="s">
        <v>1543</v>
      </c>
      <c r="D1149" s="678">
        <v>712.24</v>
      </c>
      <c r="E1149" s="654"/>
    </row>
    <row r="1150" spans="1:5" x14ac:dyDescent="0.2">
      <c r="A1150" s="674"/>
      <c r="B1150" s="685" t="s">
        <v>1592</v>
      </c>
      <c r="C1150" s="685" t="s">
        <v>1543</v>
      </c>
      <c r="D1150" s="678">
        <v>712.24</v>
      </c>
      <c r="E1150" s="654"/>
    </row>
    <row r="1151" spans="1:5" x14ac:dyDescent="0.2">
      <c r="A1151" s="674"/>
      <c r="B1151" s="685" t="s">
        <v>1593</v>
      </c>
      <c r="C1151" s="685" t="s">
        <v>1543</v>
      </c>
      <c r="D1151" s="678">
        <v>712.24</v>
      </c>
      <c r="E1151" s="654"/>
    </row>
    <row r="1152" spans="1:5" x14ac:dyDescent="0.2">
      <c r="A1152" s="674"/>
      <c r="B1152" s="685" t="s">
        <v>1594</v>
      </c>
      <c r="C1152" s="685" t="s">
        <v>1543</v>
      </c>
      <c r="D1152" s="678">
        <v>712.24</v>
      </c>
      <c r="E1152" s="654"/>
    </row>
    <row r="1153" spans="1:5" x14ac:dyDescent="0.2">
      <c r="A1153" s="674"/>
      <c r="B1153" s="685" t="s">
        <v>1595</v>
      </c>
      <c r="C1153" s="685" t="s">
        <v>1543</v>
      </c>
      <c r="D1153" s="678">
        <v>712.24</v>
      </c>
      <c r="E1153" s="654"/>
    </row>
    <row r="1154" spans="1:5" x14ac:dyDescent="0.2">
      <c r="A1154" s="674"/>
      <c r="B1154" s="685" t="s">
        <v>1596</v>
      </c>
      <c r="C1154" s="685" t="s">
        <v>1543</v>
      </c>
      <c r="D1154" s="678">
        <v>712.24</v>
      </c>
      <c r="E1154" s="654"/>
    </row>
    <row r="1155" spans="1:5" x14ac:dyDescent="0.2">
      <c r="A1155" s="674"/>
      <c r="B1155" s="685" t="s">
        <v>1597</v>
      </c>
      <c r="C1155" s="685" t="s">
        <v>1543</v>
      </c>
      <c r="D1155" s="678">
        <v>712.24</v>
      </c>
      <c r="E1155" s="654"/>
    </row>
    <row r="1156" spans="1:5" x14ac:dyDescent="0.2">
      <c r="A1156" s="674"/>
      <c r="B1156" s="685" t="s">
        <v>1598</v>
      </c>
      <c r="C1156" s="685" t="s">
        <v>1543</v>
      </c>
      <c r="D1156" s="678">
        <v>712.24</v>
      </c>
      <c r="E1156" s="654"/>
    </row>
    <row r="1157" spans="1:5" x14ac:dyDescent="0.2">
      <c r="A1157" s="674"/>
      <c r="B1157" s="685" t="s">
        <v>1599</v>
      </c>
      <c r="C1157" s="685" t="s">
        <v>1543</v>
      </c>
      <c r="D1157" s="678">
        <v>712.24</v>
      </c>
      <c r="E1157" s="654"/>
    </row>
    <row r="1158" spans="1:5" x14ac:dyDescent="0.2">
      <c r="A1158" s="674"/>
      <c r="B1158" s="685" t="s">
        <v>1600</v>
      </c>
      <c r="C1158" s="685" t="s">
        <v>1543</v>
      </c>
      <c r="D1158" s="678">
        <v>712.24</v>
      </c>
      <c r="E1158" s="654"/>
    </row>
    <row r="1159" spans="1:5" x14ac:dyDescent="0.2">
      <c r="A1159" s="674"/>
      <c r="B1159" s="685" t="s">
        <v>1601</v>
      </c>
      <c r="C1159" s="685" t="s">
        <v>1543</v>
      </c>
      <c r="D1159" s="678">
        <v>712.24</v>
      </c>
      <c r="E1159" s="654"/>
    </row>
    <row r="1160" spans="1:5" x14ac:dyDescent="0.2">
      <c r="A1160" s="674"/>
      <c r="B1160" s="685" t="s">
        <v>1602</v>
      </c>
      <c r="C1160" s="685" t="s">
        <v>1543</v>
      </c>
      <c r="D1160" s="678">
        <v>712.24</v>
      </c>
      <c r="E1160" s="654"/>
    </row>
    <row r="1161" spans="1:5" x14ac:dyDescent="0.2">
      <c r="A1161" s="674"/>
      <c r="B1161" s="685" t="s">
        <v>1603</v>
      </c>
      <c r="C1161" s="685" t="s">
        <v>1543</v>
      </c>
      <c r="D1161" s="678">
        <v>712.24</v>
      </c>
      <c r="E1161" s="654"/>
    </row>
    <row r="1162" spans="1:5" x14ac:dyDescent="0.2">
      <c r="A1162" s="674"/>
      <c r="B1162" s="685" t="s">
        <v>1604</v>
      </c>
      <c r="C1162" s="685" t="s">
        <v>1543</v>
      </c>
      <c r="D1162" s="678">
        <v>712.24</v>
      </c>
      <c r="E1162" s="654"/>
    </row>
    <row r="1163" spans="1:5" x14ac:dyDescent="0.2">
      <c r="A1163" s="674"/>
      <c r="B1163" s="685" t="s">
        <v>1605</v>
      </c>
      <c r="C1163" s="685" t="s">
        <v>1543</v>
      </c>
      <c r="D1163" s="678">
        <v>712.24</v>
      </c>
      <c r="E1163" s="654"/>
    </row>
    <row r="1164" spans="1:5" x14ac:dyDescent="0.2">
      <c r="A1164" s="674"/>
      <c r="B1164" s="685" t="s">
        <v>1606</v>
      </c>
      <c r="C1164" s="685" t="s">
        <v>1543</v>
      </c>
      <c r="D1164" s="678">
        <v>712.24</v>
      </c>
      <c r="E1164" s="654"/>
    </row>
    <row r="1165" spans="1:5" x14ac:dyDescent="0.2">
      <c r="A1165" s="674"/>
      <c r="B1165" s="685" t="s">
        <v>1607</v>
      </c>
      <c r="C1165" s="685" t="s">
        <v>1543</v>
      </c>
      <c r="D1165" s="678">
        <v>712.24</v>
      </c>
      <c r="E1165" s="654"/>
    </row>
    <row r="1166" spans="1:5" x14ac:dyDescent="0.2">
      <c r="A1166" s="674"/>
      <c r="B1166" s="685" t="s">
        <v>1608</v>
      </c>
      <c r="C1166" s="685" t="s">
        <v>1543</v>
      </c>
      <c r="D1166" s="678">
        <v>712.24</v>
      </c>
      <c r="E1166" s="654"/>
    </row>
    <row r="1167" spans="1:5" x14ac:dyDescent="0.2">
      <c r="A1167" s="674"/>
      <c r="B1167" s="685" t="s">
        <v>1609</v>
      </c>
      <c r="C1167" s="685" t="s">
        <v>1543</v>
      </c>
      <c r="D1167" s="678">
        <v>712.24</v>
      </c>
      <c r="E1167" s="654"/>
    </row>
    <row r="1168" spans="1:5" x14ac:dyDescent="0.2">
      <c r="A1168" s="674"/>
      <c r="B1168" s="685" t="s">
        <v>1610</v>
      </c>
      <c r="C1168" s="685" t="s">
        <v>1543</v>
      </c>
      <c r="D1168" s="678">
        <v>712.24</v>
      </c>
      <c r="E1168" s="654"/>
    </row>
    <row r="1169" spans="1:5" x14ac:dyDescent="0.2">
      <c r="A1169" s="674"/>
      <c r="B1169" s="685" t="s">
        <v>1611</v>
      </c>
      <c r="C1169" s="685" t="s">
        <v>1543</v>
      </c>
      <c r="D1169" s="678">
        <v>712.24</v>
      </c>
      <c r="E1169" s="654"/>
    </row>
    <row r="1170" spans="1:5" x14ac:dyDescent="0.2">
      <c r="A1170" s="674"/>
      <c r="B1170" s="685" t="s">
        <v>1612</v>
      </c>
      <c r="C1170" s="685" t="s">
        <v>1543</v>
      </c>
      <c r="D1170" s="678">
        <v>712.24</v>
      </c>
      <c r="E1170" s="654"/>
    </row>
    <row r="1171" spans="1:5" x14ac:dyDescent="0.2">
      <c r="A1171" s="674"/>
      <c r="B1171" s="685" t="s">
        <v>1613</v>
      </c>
      <c r="C1171" s="685" t="s">
        <v>1543</v>
      </c>
      <c r="D1171" s="678">
        <v>712.24</v>
      </c>
      <c r="E1171" s="654"/>
    </row>
    <row r="1172" spans="1:5" x14ac:dyDescent="0.2">
      <c r="A1172" s="674"/>
      <c r="B1172" s="685" t="s">
        <v>1614</v>
      </c>
      <c r="C1172" s="685" t="s">
        <v>1543</v>
      </c>
      <c r="D1172" s="678">
        <v>712.24</v>
      </c>
      <c r="E1172" s="654"/>
    </row>
    <row r="1173" spans="1:5" x14ac:dyDescent="0.2">
      <c r="A1173" s="674"/>
      <c r="B1173" s="685" t="s">
        <v>1615</v>
      </c>
      <c r="C1173" s="685" t="s">
        <v>1543</v>
      </c>
      <c r="D1173" s="678">
        <v>712.24</v>
      </c>
      <c r="E1173" s="654"/>
    </row>
    <row r="1174" spans="1:5" x14ac:dyDescent="0.2">
      <c r="A1174" s="674"/>
      <c r="B1174" s="685" t="s">
        <v>1616</v>
      </c>
      <c r="C1174" s="685" t="s">
        <v>1543</v>
      </c>
      <c r="D1174" s="678">
        <v>712.24</v>
      </c>
      <c r="E1174" s="654"/>
    </row>
    <row r="1175" spans="1:5" x14ac:dyDescent="0.2">
      <c r="A1175" s="674"/>
      <c r="B1175" s="685" t="s">
        <v>1617</v>
      </c>
      <c r="C1175" s="685" t="s">
        <v>1543</v>
      </c>
      <c r="D1175" s="678">
        <v>712.24</v>
      </c>
      <c r="E1175" s="654"/>
    </row>
    <row r="1176" spans="1:5" x14ac:dyDescent="0.2">
      <c r="A1176" s="674"/>
      <c r="B1176" s="685" t="s">
        <v>1618</v>
      </c>
      <c r="C1176" s="685" t="s">
        <v>1543</v>
      </c>
      <c r="D1176" s="678">
        <v>712.24</v>
      </c>
      <c r="E1176" s="654"/>
    </row>
    <row r="1177" spans="1:5" x14ac:dyDescent="0.2">
      <c r="A1177" s="674"/>
      <c r="B1177" s="685" t="s">
        <v>1619</v>
      </c>
      <c r="C1177" s="685" t="s">
        <v>1543</v>
      </c>
      <c r="D1177" s="678">
        <v>712.24</v>
      </c>
      <c r="E1177" s="654"/>
    </row>
    <row r="1178" spans="1:5" x14ac:dyDescent="0.2">
      <c r="A1178" s="674"/>
      <c r="B1178" s="685" t="s">
        <v>1620</v>
      </c>
      <c r="C1178" s="685" t="s">
        <v>1543</v>
      </c>
      <c r="D1178" s="678">
        <v>712.24</v>
      </c>
      <c r="E1178" s="654"/>
    </row>
    <row r="1179" spans="1:5" x14ac:dyDescent="0.2">
      <c r="A1179" s="674"/>
      <c r="B1179" s="685" t="s">
        <v>1621</v>
      </c>
      <c r="C1179" s="685" t="s">
        <v>1543</v>
      </c>
      <c r="D1179" s="678">
        <v>712.24</v>
      </c>
      <c r="E1179" s="654"/>
    </row>
    <row r="1180" spans="1:5" x14ac:dyDescent="0.2">
      <c r="A1180" s="674"/>
      <c r="B1180" s="685" t="s">
        <v>1622</v>
      </c>
      <c r="C1180" s="685" t="s">
        <v>1543</v>
      </c>
      <c r="D1180" s="678">
        <v>712.24</v>
      </c>
      <c r="E1180" s="654"/>
    </row>
    <row r="1181" spans="1:5" x14ac:dyDescent="0.2">
      <c r="A1181" s="674"/>
      <c r="B1181" s="685" t="s">
        <v>1623</v>
      </c>
      <c r="C1181" s="685" t="s">
        <v>1624</v>
      </c>
      <c r="D1181" s="678">
        <v>398.5992</v>
      </c>
      <c r="E1181" s="654"/>
    </row>
    <row r="1182" spans="1:5" x14ac:dyDescent="0.2">
      <c r="A1182" s="674"/>
      <c r="B1182" s="685" t="s">
        <v>1625</v>
      </c>
      <c r="C1182" s="685" t="s">
        <v>1624</v>
      </c>
      <c r="D1182" s="678">
        <v>398.5992</v>
      </c>
      <c r="E1182" s="654"/>
    </row>
    <row r="1183" spans="1:5" x14ac:dyDescent="0.2">
      <c r="A1183" s="674"/>
      <c r="B1183" s="685" t="s">
        <v>1626</v>
      </c>
      <c r="C1183" s="685" t="s">
        <v>1624</v>
      </c>
      <c r="D1183" s="678">
        <v>398.5992</v>
      </c>
      <c r="E1183" s="654"/>
    </row>
    <row r="1184" spans="1:5" x14ac:dyDescent="0.2">
      <c r="A1184" s="674"/>
      <c r="B1184" s="685" t="s">
        <v>1627</v>
      </c>
      <c r="C1184" s="685" t="s">
        <v>1624</v>
      </c>
      <c r="D1184" s="678">
        <v>398.5992</v>
      </c>
      <c r="E1184" s="654"/>
    </row>
    <row r="1185" spans="1:5" x14ac:dyDescent="0.2">
      <c r="A1185" s="674"/>
      <c r="B1185" s="685" t="s">
        <v>1628</v>
      </c>
      <c r="C1185" s="685" t="s">
        <v>1624</v>
      </c>
      <c r="D1185" s="678">
        <v>398.5992</v>
      </c>
      <c r="E1185" s="654"/>
    </row>
    <row r="1186" spans="1:5" x14ac:dyDescent="0.2">
      <c r="A1186" s="674"/>
      <c r="B1186" s="685" t="s">
        <v>1629</v>
      </c>
      <c r="C1186" s="685" t="s">
        <v>1624</v>
      </c>
      <c r="D1186" s="678">
        <v>398.5992</v>
      </c>
      <c r="E1186" s="654"/>
    </row>
    <row r="1187" spans="1:5" x14ac:dyDescent="0.2">
      <c r="A1187" s="674"/>
      <c r="B1187" s="685" t="s">
        <v>1630</v>
      </c>
      <c r="C1187" s="685" t="s">
        <v>1624</v>
      </c>
      <c r="D1187" s="678">
        <v>398.5992</v>
      </c>
      <c r="E1187" s="654"/>
    </row>
    <row r="1188" spans="1:5" x14ac:dyDescent="0.2">
      <c r="A1188" s="674"/>
      <c r="B1188" s="685" t="s">
        <v>1631</v>
      </c>
      <c r="C1188" s="685" t="s">
        <v>1624</v>
      </c>
      <c r="D1188" s="678">
        <v>398.5992</v>
      </c>
      <c r="E1188" s="654"/>
    </row>
    <row r="1189" spans="1:5" x14ac:dyDescent="0.2">
      <c r="A1189" s="674"/>
      <c r="B1189" s="685" t="s">
        <v>1632</v>
      </c>
      <c r="C1189" s="685" t="s">
        <v>1624</v>
      </c>
      <c r="D1189" s="678">
        <v>398.5992</v>
      </c>
      <c r="E1189" s="654"/>
    </row>
    <row r="1190" spans="1:5" x14ac:dyDescent="0.2">
      <c r="A1190" s="674"/>
      <c r="B1190" s="685" t="s">
        <v>1633</v>
      </c>
      <c r="C1190" s="685" t="s">
        <v>1624</v>
      </c>
      <c r="D1190" s="678">
        <v>398.5992</v>
      </c>
      <c r="E1190" s="654"/>
    </row>
    <row r="1191" spans="1:5" x14ac:dyDescent="0.2">
      <c r="A1191" s="674"/>
      <c r="B1191" s="685" t="s">
        <v>1634</v>
      </c>
      <c r="C1191" s="685" t="s">
        <v>1624</v>
      </c>
      <c r="D1191" s="678">
        <v>398.5992</v>
      </c>
      <c r="E1191" s="654"/>
    </row>
    <row r="1192" spans="1:5" x14ac:dyDescent="0.2">
      <c r="A1192" s="674"/>
      <c r="B1192" s="685" t="s">
        <v>1635</v>
      </c>
      <c r="C1192" s="685" t="s">
        <v>1624</v>
      </c>
      <c r="D1192" s="678">
        <v>398.5992</v>
      </c>
      <c r="E1192" s="654"/>
    </row>
    <row r="1193" spans="1:5" x14ac:dyDescent="0.2">
      <c r="A1193" s="674"/>
      <c r="B1193" s="685" t="s">
        <v>1636</v>
      </c>
      <c r="C1193" s="685" t="s">
        <v>1624</v>
      </c>
      <c r="D1193" s="678">
        <v>398.5992</v>
      </c>
      <c r="E1193" s="654"/>
    </row>
    <row r="1194" spans="1:5" x14ac:dyDescent="0.2">
      <c r="A1194" s="674"/>
      <c r="B1194" s="685" t="s">
        <v>1637</v>
      </c>
      <c r="C1194" s="685" t="s">
        <v>1624</v>
      </c>
      <c r="D1194" s="678">
        <v>398.5992</v>
      </c>
      <c r="E1194" s="654"/>
    </row>
    <row r="1195" spans="1:5" x14ac:dyDescent="0.2">
      <c r="A1195" s="674"/>
      <c r="B1195" s="685" t="s">
        <v>1638</v>
      </c>
      <c r="C1195" s="685" t="s">
        <v>1624</v>
      </c>
      <c r="D1195" s="678">
        <v>398.5992</v>
      </c>
      <c r="E1195" s="654"/>
    </row>
    <row r="1196" spans="1:5" x14ac:dyDescent="0.2">
      <c r="A1196" s="674"/>
      <c r="B1196" s="685" t="s">
        <v>1639</v>
      </c>
      <c r="C1196" s="685" t="s">
        <v>1624</v>
      </c>
      <c r="D1196" s="678">
        <v>398.5992</v>
      </c>
      <c r="E1196" s="654"/>
    </row>
    <row r="1197" spans="1:5" x14ac:dyDescent="0.2">
      <c r="A1197" s="674"/>
      <c r="B1197" s="685" t="s">
        <v>1640</v>
      </c>
      <c r="C1197" s="685" t="s">
        <v>1624</v>
      </c>
      <c r="D1197" s="678">
        <v>398.5992</v>
      </c>
      <c r="E1197" s="654"/>
    </row>
    <row r="1198" spans="1:5" x14ac:dyDescent="0.2">
      <c r="A1198" s="674"/>
      <c r="B1198" s="685" t="s">
        <v>1641</v>
      </c>
      <c r="C1198" s="685" t="s">
        <v>1624</v>
      </c>
      <c r="D1198" s="678">
        <v>398.5992</v>
      </c>
      <c r="E1198" s="654"/>
    </row>
    <row r="1199" spans="1:5" x14ac:dyDescent="0.2">
      <c r="A1199" s="674"/>
      <c r="B1199" s="685" t="s">
        <v>1642</v>
      </c>
      <c r="C1199" s="685" t="s">
        <v>1624</v>
      </c>
      <c r="D1199" s="678">
        <v>398.5992</v>
      </c>
      <c r="E1199" s="654"/>
    </row>
    <row r="1200" spans="1:5" x14ac:dyDescent="0.2">
      <c r="A1200" s="674"/>
      <c r="B1200" s="685" t="s">
        <v>1643</v>
      </c>
      <c r="C1200" s="685" t="s">
        <v>1624</v>
      </c>
      <c r="D1200" s="678">
        <v>398.5992</v>
      </c>
      <c r="E1200" s="654"/>
    </row>
    <row r="1201" spans="1:5" x14ac:dyDescent="0.2">
      <c r="A1201" s="674"/>
      <c r="B1201" s="685" t="s">
        <v>1644</v>
      </c>
      <c r="C1201" s="685" t="s">
        <v>1624</v>
      </c>
      <c r="D1201" s="678">
        <v>398.5992</v>
      </c>
      <c r="E1201" s="654"/>
    </row>
    <row r="1202" spans="1:5" x14ac:dyDescent="0.2">
      <c r="A1202" s="674"/>
      <c r="B1202" s="685" t="s">
        <v>1645</v>
      </c>
      <c r="C1202" s="685" t="s">
        <v>1624</v>
      </c>
      <c r="D1202" s="678">
        <v>398.5992</v>
      </c>
      <c r="E1202" s="654"/>
    </row>
    <row r="1203" spans="1:5" x14ac:dyDescent="0.2">
      <c r="A1203" s="674"/>
      <c r="B1203" s="685" t="s">
        <v>1646</v>
      </c>
      <c r="C1203" s="685" t="s">
        <v>1624</v>
      </c>
      <c r="D1203" s="678">
        <v>398.5992</v>
      </c>
      <c r="E1203" s="654"/>
    </row>
    <row r="1204" spans="1:5" x14ac:dyDescent="0.2">
      <c r="A1204" s="674"/>
      <c r="B1204" s="685" t="s">
        <v>1647</v>
      </c>
      <c r="C1204" s="685" t="s">
        <v>1624</v>
      </c>
      <c r="D1204" s="678">
        <v>398.5992</v>
      </c>
      <c r="E1204" s="654"/>
    </row>
    <row r="1205" spans="1:5" x14ac:dyDescent="0.2">
      <c r="A1205" s="674"/>
      <c r="B1205" s="685" t="s">
        <v>1648</v>
      </c>
      <c r="C1205" s="685" t="s">
        <v>1624</v>
      </c>
      <c r="D1205" s="678">
        <v>398.5992</v>
      </c>
      <c r="E1205" s="654"/>
    </row>
    <row r="1206" spans="1:5" x14ac:dyDescent="0.2">
      <c r="A1206" s="674"/>
      <c r="B1206" s="685" t="s">
        <v>1649</v>
      </c>
      <c r="C1206" s="685" t="s">
        <v>1624</v>
      </c>
      <c r="D1206" s="678">
        <v>398.5992</v>
      </c>
      <c r="E1206" s="654"/>
    </row>
    <row r="1207" spans="1:5" x14ac:dyDescent="0.2">
      <c r="A1207" s="674"/>
      <c r="B1207" s="685" t="s">
        <v>1650</v>
      </c>
      <c r="C1207" s="685" t="s">
        <v>1624</v>
      </c>
      <c r="D1207" s="678">
        <v>398.5992</v>
      </c>
      <c r="E1207" s="654"/>
    </row>
    <row r="1208" spans="1:5" x14ac:dyDescent="0.2">
      <c r="A1208" s="674"/>
      <c r="B1208" s="685" t="s">
        <v>1651</v>
      </c>
      <c r="C1208" s="685" t="s">
        <v>1624</v>
      </c>
      <c r="D1208" s="678">
        <v>398.5992</v>
      </c>
      <c r="E1208" s="654"/>
    </row>
    <row r="1209" spans="1:5" x14ac:dyDescent="0.2">
      <c r="A1209" s="674"/>
      <c r="B1209" s="685" t="s">
        <v>1652</v>
      </c>
      <c r="C1209" s="685" t="s">
        <v>1624</v>
      </c>
      <c r="D1209" s="678">
        <v>398.5992</v>
      </c>
      <c r="E1209" s="654"/>
    </row>
    <row r="1210" spans="1:5" x14ac:dyDescent="0.2">
      <c r="A1210" s="674"/>
      <c r="B1210" s="685" t="s">
        <v>1653</v>
      </c>
      <c r="C1210" s="685" t="s">
        <v>1624</v>
      </c>
      <c r="D1210" s="678">
        <v>398.5992</v>
      </c>
      <c r="E1210" s="654"/>
    </row>
    <row r="1211" spans="1:5" x14ac:dyDescent="0.2">
      <c r="A1211" s="674"/>
      <c r="B1211" s="685" t="s">
        <v>1654</v>
      </c>
      <c r="C1211" s="685" t="s">
        <v>1624</v>
      </c>
      <c r="D1211" s="678">
        <v>398.5992</v>
      </c>
      <c r="E1211" s="654"/>
    </row>
    <row r="1212" spans="1:5" x14ac:dyDescent="0.2">
      <c r="A1212" s="674"/>
      <c r="B1212" s="685" t="s">
        <v>1655</v>
      </c>
      <c r="C1212" s="685" t="s">
        <v>1624</v>
      </c>
      <c r="D1212" s="678">
        <v>398.5992</v>
      </c>
      <c r="E1212" s="654"/>
    </row>
    <row r="1213" spans="1:5" x14ac:dyDescent="0.2">
      <c r="A1213" s="674"/>
      <c r="B1213" s="685" t="s">
        <v>1656</v>
      </c>
      <c r="C1213" s="685" t="s">
        <v>1624</v>
      </c>
      <c r="D1213" s="678">
        <v>398.5992</v>
      </c>
      <c r="E1213" s="654"/>
    </row>
    <row r="1214" spans="1:5" x14ac:dyDescent="0.2">
      <c r="A1214" s="674"/>
      <c r="B1214" s="685" t="s">
        <v>1657</v>
      </c>
      <c r="C1214" s="685" t="s">
        <v>1624</v>
      </c>
      <c r="D1214" s="678">
        <v>398.5992</v>
      </c>
      <c r="E1214" s="654"/>
    </row>
    <row r="1215" spans="1:5" x14ac:dyDescent="0.2">
      <c r="A1215" s="674"/>
      <c r="B1215" s="685" t="s">
        <v>1658</v>
      </c>
      <c r="C1215" s="685" t="s">
        <v>1624</v>
      </c>
      <c r="D1215" s="678">
        <v>398.5992</v>
      </c>
      <c r="E1215" s="654"/>
    </row>
    <row r="1216" spans="1:5" x14ac:dyDescent="0.2">
      <c r="A1216" s="674"/>
      <c r="B1216" s="685" t="s">
        <v>1659</v>
      </c>
      <c r="C1216" s="685" t="s">
        <v>1624</v>
      </c>
      <c r="D1216" s="678">
        <v>398.5992</v>
      </c>
      <c r="E1216" s="654"/>
    </row>
    <row r="1217" spans="1:5" x14ac:dyDescent="0.2">
      <c r="A1217" s="674"/>
      <c r="B1217" s="685" t="s">
        <v>1660</v>
      </c>
      <c r="C1217" s="685" t="s">
        <v>1624</v>
      </c>
      <c r="D1217" s="678">
        <v>398.5992</v>
      </c>
      <c r="E1217" s="654"/>
    </row>
    <row r="1218" spans="1:5" x14ac:dyDescent="0.2">
      <c r="A1218" s="674"/>
      <c r="B1218" s="685" t="s">
        <v>1661</v>
      </c>
      <c r="C1218" s="685" t="s">
        <v>1624</v>
      </c>
      <c r="D1218" s="678">
        <v>398.5992</v>
      </c>
      <c r="E1218" s="654"/>
    </row>
    <row r="1219" spans="1:5" x14ac:dyDescent="0.2">
      <c r="A1219" s="674"/>
      <c r="B1219" s="685" t="s">
        <v>1662</v>
      </c>
      <c r="C1219" s="685" t="s">
        <v>1624</v>
      </c>
      <c r="D1219" s="678">
        <v>398.5992</v>
      </c>
      <c r="E1219" s="654"/>
    </row>
    <row r="1220" spans="1:5" x14ac:dyDescent="0.2">
      <c r="A1220" s="674"/>
      <c r="B1220" s="685" t="s">
        <v>1663</v>
      </c>
      <c r="C1220" s="685" t="s">
        <v>1624</v>
      </c>
      <c r="D1220" s="678">
        <v>398.5992</v>
      </c>
      <c r="E1220" s="654"/>
    </row>
    <row r="1221" spans="1:5" x14ac:dyDescent="0.2">
      <c r="A1221" s="674"/>
      <c r="B1221" s="685" t="s">
        <v>1664</v>
      </c>
      <c r="C1221" s="685" t="s">
        <v>1665</v>
      </c>
      <c r="D1221" s="678">
        <v>3068.2</v>
      </c>
      <c r="E1221" s="654"/>
    </row>
    <row r="1222" spans="1:5" x14ac:dyDescent="0.2">
      <c r="A1222" s="674"/>
      <c r="B1222" s="685" t="s">
        <v>1666</v>
      </c>
      <c r="C1222" s="685" t="s">
        <v>1665</v>
      </c>
      <c r="D1222" s="678">
        <v>3068.2</v>
      </c>
      <c r="E1222" s="654"/>
    </row>
    <row r="1223" spans="1:5" x14ac:dyDescent="0.2">
      <c r="A1223" s="674"/>
      <c r="B1223" s="685" t="s">
        <v>1667</v>
      </c>
      <c r="C1223" s="685" t="s">
        <v>1665</v>
      </c>
      <c r="D1223" s="678">
        <v>3068.2</v>
      </c>
      <c r="E1223" s="654"/>
    </row>
    <row r="1224" spans="1:5" x14ac:dyDescent="0.2">
      <c r="A1224" s="674"/>
      <c r="B1224" s="685" t="s">
        <v>1668</v>
      </c>
      <c r="C1224" s="685" t="s">
        <v>1665</v>
      </c>
      <c r="D1224" s="678">
        <v>3068.2</v>
      </c>
      <c r="E1224" s="654"/>
    </row>
    <row r="1225" spans="1:5" x14ac:dyDescent="0.2">
      <c r="A1225" s="674"/>
      <c r="B1225" s="685" t="s">
        <v>1669</v>
      </c>
      <c r="C1225" s="685" t="s">
        <v>1665</v>
      </c>
      <c r="D1225" s="678">
        <v>3068.2</v>
      </c>
      <c r="E1225" s="654"/>
    </row>
    <row r="1226" spans="1:5" x14ac:dyDescent="0.2">
      <c r="A1226" s="674"/>
      <c r="B1226" s="685" t="s">
        <v>1670</v>
      </c>
      <c r="C1226" s="685" t="s">
        <v>1665</v>
      </c>
      <c r="D1226" s="678">
        <v>3068.2</v>
      </c>
      <c r="E1226" s="654"/>
    </row>
    <row r="1227" spans="1:5" x14ac:dyDescent="0.2">
      <c r="A1227" s="674"/>
      <c r="B1227" s="685" t="s">
        <v>1671</v>
      </c>
      <c r="C1227" s="685" t="s">
        <v>1665</v>
      </c>
      <c r="D1227" s="678">
        <v>3068.2</v>
      </c>
      <c r="E1227" s="654"/>
    </row>
    <row r="1228" spans="1:5" x14ac:dyDescent="0.2">
      <c r="A1228" s="674"/>
      <c r="B1228" s="685" t="s">
        <v>1672</v>
      </c>
      <c r="C1228" s="685" t="s">
        <v>1665</v>
      </c>
      <c r="D1228" s="678">
        <v>3068.2</v>
      </c>
      <c r="E1228" s="654"/>
    </row>
    <row r="1229" spans="1:5" x14ac:dyDescent="0.2">
      <c r="A1229" s="674"/>
      <c r="B1229" s="685" t="s">
        <v>1673</v>
      </c>
      <c r="C1229" s="685" t="s">
        <v>1665</v>
      </c>
      <c r="D1229" s="678">
        <v>3068.2</v>
      </c>
      <c r="E1229" s="654"/>
    </row>
    <row r="1230" spans="1:5" x14ac:dyDescent="0.2">
      <c r="A1230" s="674"/>
      <c r="B1230" s="685" t="s">
        <v>1674</v>
      </c>
      <c r="C1230" s="685" t="s">
        <v>1665</v>
      </c>
      <c r="D1230" s="678">
        <v>3068.2</v>
      </c>
      <c r="E1230" s="654"/>
    </row>
    <row r="1231" spans="1:5" x14ac:dyDescent="0.2">
      <c r="A1231" s="674"/>
      <c r="B1231" s="685" t="s">
        <v>1675</v>
      </c>
      <c r="C1231" s="685" t="s">
        <v>1665</v>
      </c>
      <c r="D1231" s="678">
        <v>3068.2</v>
      </c>
      <c r="E1231" s="654"/>
    </row>
    <row r="1232" spans="1:5" x14ac:dyDescent="0.2">
      <c r="A1232" s="674"/>
      <c r="B1232" s="685" t="s">
        <v>1676</v>
      </c>
      <c r="C1232" s="685" t="s">
        <v>1665</v>
      </c>
      <c r="D1232" s="678">
        <v>3068.2</v>
      </c>
      <c r="E1232" s="654"/>
    </row>
    <row r="1233" spans="1:5" x14ac:dyDescent="0.2">
      <c r="A1233" s="674"/>
      <c r="B1233" s="685" t="s">
        <v>1677</v>
      </c>
      <c r="C1233" s="685" t="s">
        <v>1665</v>
      </c>
      <c r="D1233" s="678">
        <v>3068.2</v>
      </c>
      <c r="E1233" s="654"/>
    </row>
    <row r="1234" spans="1:5" x14ac:dyDescent="0.2">
      <c r="A1234" s="674"/>
      <c r="B1234" s="685" t="s">
        <v>1678</v>
      </c>
      <c r="C1234" s="685" t="s">
        <v>1665</v>
      </c>
      <c r="D1234" s="678">
        <v>3068.2</v>
      </c>
      <c r="E1234" s="654"/>
    </row>
    <row r="1235" spans="1:5" x14ac:dyDescent="0.2">
      <c r="A1235" s="674"/>
      <c r="B1235" s="685" t="s">
        <v>1679</v>
      </c>
      <c r="C1235" s="685" t="s">
        <v>1665</v>
      </c>
      <c r="D1235" s="678">
        <v>3068.2</v>
      </c>
      <c r="E1235" s="654"/>
    </row>
    <row r="1236" spans="1:5" x14ac:dyDescent="0.2">
      <c r="A1236" s="674"/>
      <c r="B1236" s="685" t="s">
        <v>1680</v>
      </c>
      <c r="C1236" s="685" t="s">
        <v>1665</v>
      </c>
      <c r="D1236" s="678">
        <v>3068.2</v>
      </c>
      <c r="E1236" s="654"/>
    </row>
    <row r="1237" spans="1:5" x14ac:dyDescent="0.2">
      <c r="A1237" s="674"/>
      <c r="B1237" s="685" t="s">
        <v>1681</v>
      </c>
      <c r="C1237" s="685" t="s">
        <v>1665</v>
      </c>
      <c r="D1237" s="678">
        <v>3068.2</v>
      </c>
      <c r="E1237" s="654"/>
    </row>
    <row r="1238" spans="1:5" x14ac:dyDescent="0.2">
      <c r="A1238" s="674"/>
      <c r="B1238" s="685" t="s">
        <v>1682</v>
      </c>
      <c r="C1238" s="685" t="s">
        <v>1665</v>
      </c>
      <c r="D1238" s="678">
        <v>3068.2</v>
      </c>
      <c r="E1238" s="654"/>
    </row>
    <row r="1239" spans="1:5" x14ac:dyDescent="0.2">
      <c r="A1239" s="674"/>
      <c r="B1239" s="685" t="s">
        <v>1683</v>
      </c>
      <c r="C1239" s="685" t="s">
        <v>1665</v>
      </c>
      <c r="D1239" s="678">
        <v>3068.2</v>
      </c>
      <c r="E1239" s="654"/>
    </row>
    <row r="1240" spans="1:5" x14ac:dyDescent="0.2">
      <c r="A1240" s="674"/>
      <c r="B1240" s="685" t="s">
        <v>1684</v>
      </c>
      <c r="C1240" s="685" t="s">
        <v>1665</v>
      </c>
      <c r="D1240" s="678">
        <v>3068.2</v>
      </c>
      <c r="E1240" s="654"/>
    </row>
    <row r="1241" spans="1:5" x14ac:dyDescent="0.2">
      <c r="A1241" s="674"/>
      <c r="B1241" s="685" t="s">
        <v>1685</v>
      </c>
      <c r="C1241" s="685" t="s">
        <v>1665</v>
      </c>
      <c r="D1241" s="678">
        <v>3068.2</v>
      </c>
      <c r="E1241" s="654"/>
    </row>
    <row r="1242" spans="1:5" x14ac:dyDescent="0.2">
      <c r="A1242" s="674"/>
      <c r="B1242" s="685" t="s">
        <v>1686</v>
      </c>
      <c r="C1242" s="685" t="s">
        <v>1665</v>
      </c>
      <c r="D1242" s="678">
        <v>3068.2</v>
      </c>
      <c r="E1242" s="654"/>
    </row>
    <row r="1243" spans="1:5" x14ac:dyDescent="0.2">
      <c r="A1243" s="674"/>
      <c r="B1243" s="685" t="s">
        <v>1687</v>
      </c>
      <c r="C1243" s="685" t="s">
        <v>1665</v>
      </c>
      <c r="D1243" s="678">
        <v>3068.2</v>
      </c>
      <c r="E1243" s="654"/>
    </row>
    <row r="1244" spans="1:5" x14ac:dyDescent="0.2">
      <c r="A1244" s="674"/>
      <c r="B1244" s="685" t="s">
        <v>1688</v>
      </c>
      <c r="C1244" s="685" t="s">
        <v>1665</v>
      </c>
      <c r="D1244" s="678">
        <v>3068.2</v>
      </c>
      <c r="E1244" s="654"/>
    </row>
    <row r="1245" spans="1:5" x14ac:dyDescent="0.2">
      <c r="A1245" s="674"/>
      <c r="B1245" s="685" t="s">
        <v>1689</v>
      </c>
      <c r="C1245" s="685" t="s">
        <v>1665</v>
      </c>
      <c r="D1245" s="678">
        <v>3068.2</v>
      </c>
      <c r="E1245" s="654"/>
    </row>
    <row r="1246" spans="1:5" x14ac:dyDescent="0.2">
      <c r="A1246" s="674"/>
      <c r="B1246" s="685" t="s">
        <v>1690</v>
      </c>
      <c r="C1246" s="685" t="s">
        <v>1665</v>
      </c>
      <c r="D1246" s="678">
        <v>3068.2</v>
      </c>
      <c r="E1246" s="654"/>
    </row>
    <row r="1247" spans="1:5" x14ac:dyDescent="0.2">
      <c r="A1247" s="674"/>
      <c r="B1247" s="685" t="s">
        <v>1691</v>
      </c>
      <c r="C1247" s="685" t="s">
        <v>1665</v>
      </c>
      <c r="D1247" s="678">
        <v>3068.2</v>
      </c>
      <c r="E1247" s="654"/>
    </row>
    <row r="1248" spans="1:5" x14ac:dyDescent="0.2">
      <c r="A1248" s="674"/>
      <c r="B1248" s="685" t="s">
        <v>1692</v>
      </c>
      <c r="C1248" s="685" t="s">
        <v>1665</v>
      </c>
      <c r="D1248" s="678">
        <v>3068.2</v>
      </c>
      <c r="E1248" s="654"/>
    </row>
    <row r="1249" spans="1:5" x14ac:dyDescent="0.2">
      <c r="A1249" s="674"/>
      <c r="B1249" s="685" t="s">
        <v>1693</v>
      </c>
      <c r="C1249" s="685" t="s">
        <v>1665</v>
      </c>
      <c r="D1249" s="678">
        <v>3068.2</v>
      </c>
      <c r="E1249" s="654"/>
    </row>
    <row r="1250" spans="1:5" x14ac:dyDescent="0.2">
      <c r="A1250" s="674"/>
      <c r="B1250" s="685" t="s">
        <v>1694</v>
      </c>
      <c r="C1250" s="685" t="s">
        <v>1665</v>
      </c>
      <c r="D1250" s="678">
        <v>3068.2</v>
      </c>
      <c r="E1250" s="654"/>
    </row>
    <row r="1251" spans="1:5" x14ac:dyDescent="0.2">
      <c r="A1251" s="674"/>
      <c r="B1251" s="685" t="s">
        <v>1695</v>
      </c>
      <c r="C1251" s="685" t="s">
        <v>1665</v>
      </c>
      <c r="D1251" s="678">
        <v>3068.2</v>
      </c>
      <c r="E1251" s="654"/>
    </row>
    <row r="1252" spans="1:5" x14ac:dyDescent="0.2">
      <c r="A1252" s="674"/>
      <c r="B1252" s="685" t="s">
        <v>1696</v>
      </c>
      <c r="C1252" s="685" t="s">
        <v>1665</v>
      </c>
      <c r="D1252" s="678">
        <v>3068.2</v>
      </c>
      <c r="E1252" s="654"/>
    </row>
    <row r="1253" spans="1:5" x14ac:dyDescent="0.2">
      <c r="A1253" s="674"/>
      <c r="B1253" s="685" t="s">
        <v>1697</v>
      </c>
      <c r="C1253" s="685" t="s">
        <v>1665</v>
      </c>
      <c r="D1253" s="678">
        <v>3068.2</v>
      </c>
      <c r="E1253" s="654"/>
    </row>
    <row r="1254" spans="1:5" x14ac:dyDescent="0.2">
      <c r="A1254" s="674"/>
      <c r="B1254" s="685" t="s">
        <v>1698</v>
      </c>
      <c r="C1254" s="685" t="s">
        <v>1665</v>
      </c>
      <c r="D1254" s="678">
        <v>3068.2</v>
      </c>
      <c r="E1254" s="654"/>
    </row>
    <row r="1255" spans="1:5" x14ac:dyDescent="0.2">
      <c r="A1255" s="674"/>
      <c r="B1255" s="685" t="s">
        <v>1699</v>
      </c>
      <c r="C1255" s="685" t="s">
        <v>1665</v>
      </c>
      <c r="D1255" s="678">
        <v>3068.2</v>
      </c>
      <c r="E1255" s="654"/>
    </row>
    <row r="1256" spans="1:5" x14ac:dyDescent="0.2">
      <c r="A1256" s="674"/>
      <c r="B1256" s="685" t="s">
        <v>1700</v>
      </c>
      <c r="C1256" s="685" t="s">
        <v>1665</v>
      </c>
      <c r="D1256" s="678">
        <v>3068.2</v>
      </c>
      <c r="E1256" s="654"/>
    </row>
    <row r="1257" spans="1:5" x14ac:dyDescent="0.2">
      <c r="A1257" s="674"/>
      <c r="B1257" s="685" t="s">
        <v>1701</v>
      </c>
      <c r="C1257" s="685" t="s">
        <v>1665</v>
      </c>
      <c r="D1257" s="678">
        <v>3068.2</v>
      </c>
      <c r="E1257" s="654"/>
    </row>
    <row r="1258" spans="1:5" x14ac:dyDescent="0.2">
      <c r="A1258" s="674"/>
      <c r="B1258" s="685" t="s">
        <v>1702</v>
      </c>
      <c r="C1258" s="685" t="s">
        <v>1665</v>
      </c>
      <c r="D1258" s="678">
        <v>3068.2</v>
      </c>
      <c r="E1258" s="654"/>
    </row>
    <row r="1259" spans="1:5" x14ac:dyDescent="0.2">
      <c r="A1259" s="674"/>
      <c r="B1259" s="685" t="s">
        <v>1703</v>
      </c>
      <c r="C1259" s="685" t="s">
        <v>1665</v>
      </c>
      <c r="D1259" s="678">
        <v>3068.2</v>
      </c>
      <c r="E1259" s="654"/>
    </row>
    <row r="1260" spans="1:5" x14ac:dyDescent="0.2">
      <c r="A1260" s="674"/>
      <c r="B1260" s="685" t="s">
        <v>1704</v>
      </c>
      <c r="C1260" s="685" t="s">
        <v>1665</v>
      </c>
      <c r="D1260" s="678">
        <v>3068.2</v>
      </c>
      <c r="E1260" s="654"/>
    </row>
    <row r="1261" spans="1:5" x14ac:dyDescent="0.2">
      <c r="A1261" s="674"/>
      <c r="B1261" s="685" t="s">
        <v>1705</v>
      </c>
      <c r="C1261" s="685" t="s">
        <v>1665</v>
      </c>
      <c r="D1261" s="678">
        <v>3068.2</v>
      </c>
      <c r="E1261" s="654"/>
    </row>
    <row r="1262" spans="1:5" x14ac:dyDescent="0.2">
      <c r="A1262" s="674"/>
      <c r="B1262" s="685" t="s">
        <v>1706</v>
      </c>
      <c r="C1262" s="685" t="s">
        <v>1665</v>
      </c>
      <c r="D1262" s="678">
        <v>3068.2</v>
      </c>
      <c r="E1262" s="654"/>
    </row>
    <row r="1263" spans="1:5" x14ac:dyDescent="0.2">
      <c r="A1263" s="674"/>
      <c r="B1263" s="685" t="s">
        <v>1707</v>
      </c>
      <c r="C1263" s="685" t="s">
        <v>1665</v>
      </c>
      <c r="D1263" s="678">
        <v>3068.2</v>
      </c>
      <c r="E1263" s="654"/>
    </row>
    <row r="1264" spans="1:5" x14ac:dyDescent="0.2">
      <c r="A1264" s="674"/>
      <c r="B1264" s="685" t="s">
        <v>1708</v>
      </c>
      <c r="C1264" s="685" t="s">
        <v>1665</v>
      </c>
      <c r="D1264" s="678">
        <v>3068.2</v>
      </c>
      <c r="E1264" s="654"/>
    </row>
    <row r="1265" spans="1:5" x14ac:dyDescent="0.2">
      <c r="A1265" s="674"/>
      <c r="B1265" s="685" t="s">
        <v>1709</v>
      </c>
      <c r="C1265" s="685" t="s">
        <v>1665</v>
      </c>
      <c r="D1265" s="678">
        <v>3068.2</v>
      </c>
      <c r="E1265" s="654"/>
    </row>
    <row r="1266" spans="1:5" x14ac:dyDescent="0.2">
      <c r="A1266" s="674"/>
      <c r="B1266" s="685" t="s">
        <v>1710</v>
      </c>
      <c r="C1266" s="685" t="s">
        <v>1665</v>
      </c>
      <c r="D1266" s="678">
        <v>3068.2</v>
      </c>
      <c r="E1266" s="654"/>
    </row>
    <row r="1267" spans="1:5" x14ac:dyDescent="0.2">
      <c r="A1267" s="674"/>
      <c r="B1267" s="685" t="s">
        <v>1711</v>
      </c>
      <c r="C1267" s="685" t="s">
        <v>1665</v>
      </c>
      <c r="D1267" s="678">
        <v>3068.2</v>
      </c>
      <c r="E1267" s="654"/>
    </row>
    <row r="1268" spans="1:5" x14ac:dyDescent="0.2">
      <c r="A1268" s="674"/>
      <c r="B1268" s="685" t="s">
        <v>1712</v>
      </c>
      <c r="C1268" s="685" t="s">
        <v>1665</v>
      </c>
      <c r="D1268" s="678">
        <v>3068.2</v>
      </c>
      <c r="E1268" s="654"/>
    </row>
    <row r="1269" spans="1:5" x14ac:dyDescent="0.2">
      <c r="A1269" s="674"/>
      <c r="B1269" s="685" t="s">
        <v>1713</v>
      </c>
      <c r="C1269" s="685" t="s">
        <v>1665</v>
      </c>
      <c r="D1269" s="678">
        <v>3068.2</v>
      </c>
      <c r="E1269" s="654"/>
    </row>
    <row r="1270" spans="1:5" x14ac:dyDescent="0.2">
      <c r="A1270" s="674"/>
      <c r="B1270" s="685" t="s">
        <v>1714</v>
      </c>
      <c r="C1270" s="685" t="s">
        <v>1665</v>
      </c>
      <c r="D1270" s="678">
        <v>3068.2</v>
      </c>
      <c r="E1270" s="654"/>
    </row>
    <row r="1271" spans="1:5" x14ac:dyDescent="0.2">
      <c r="A1271" s="674"/>
      <c r="B1271" s="685" t="s">
        <v>1715</v>
      </c>
      <c r="C1271" s="685" t="s">
        <v>1665</v>
      </c>
      <c r="D1271" s="678">
        <v>3068.2</v>
      </c>
      <c r="E1271" s="654"/>
    </row>
    <row r="1272" spans="1:5" x14ac:dyDescent="0.2">
      <c r="A1272" s="674"/>
      <c r="B1272" s="685" t="s">
        <v>1716</v>
      </c>
      <c r="C1272" s="685" t="s">
        <v>1665</v>
      </c>
      <c r="D1272" s="678">
        <v>3068.2</v>
      </c>
      <c r="E1272" s="654"/>
    </row>
    <row r="1273" spans="1:5" x14ac:dyDescent="0.2">
      <c r="A1273" s="674"/>
      <c r="B1273" s="685" t="s">
        <v>1717</v>
      </c>
      <c r="C1273" s="685" t="s">
        <v>1665</v>
      </c>
      <c r="D1273" s="678">
        <v>3068.2</v>
      </c>
      <c r="E1273" s="654"/>
    </row>
    <row r="1274" spans="1:5" x14ac:dyDescent="0.2">
      <c r="A1274" s="674"/>
      <c r="B1274" s="685" t="s">
        <v>1718</v>
      </c>
      <c r="C1274" s="685" t="s">
        <v>1665</v>
      </c>
      <c r="D1274" s="678">
        <v>3068.2</v>
      </c>
      <c r="E1274" s="654"/>
    </row>
    <row r="1275" spans="1:5" x14ac:dyDescent="0.2">
      <c r="A1275" s="674"/>
      <c r="B1275" s="685" t="s">
        <v>1719</v>
      </c>
      <c r="C1275" s="685" t="s">
        <v>1665</v>
      </c>
      <c r="D1275" s="678">
        <v>3068.2</v>
      </c>
      <c r="E1275" s="654"/>
    </row>
    <row r="1276" spans="1:5" x14ac:dyDescent="0.2">
      <c r="A1276" s="674"/>
      <c r="B1276" s="685" t="s">
        <v>1720</v>
      </c>
      <c r="C1276" s="685" t="s">
        <v>1665</v>
      </c>
      <c r="D1276" s="678">
        <v>3068.2</v>
      </c>
      <c r="E1276" s="654"/>
    </row>
    <row r="1277" spans="1:5" x14ac:dyDescent="0.2">
      <c r="A1277" s="674"/>
      <c r="B1277" s="685" t="s">
        <v>1721</v>
      </c>
      <c r="C1277" s="685" t="s">
        <v>1665</v>
      </c>
      <c r="D1277" s="678">
        <v>3068.2</v>
      </c>
      <c r="E1277" s="654"/>
    </row>
    <row r="1278" spans="1:5" x14ac:dyDescent="0.2">
      <c r="A1278" s="674"/>
      <c r="B1278" s="685" t="s">
        <v>1722</v>
      </c>
      <c r="C1278" s="685" t="s">
        <v>1665</v>
      </c>
      <c r="D1278" s="678">
        <v>3068.2</v>
      </c>
      <c r="E1278" s="654"/>
    </row>
    <row r="1279" spans="1:5" x14ac:dyDescent="0.2">
      <c r="A1279" s="674"/>
      <c r="B1279" s="685" t="s">
        <v>1723</v>
      </c>
      <c r="C1279" s="685" t="s">
        <v>1665</v>
      </c>
      <c r="D1279" s="678">
        <v>3068.2</v>
      </c>
      <c r="E1279" s="654"/>
    </row>
    <row r="1280" spans="1:5" x14ac:dyDescent="0.2">
      <c r="A1280" s="674"/>
      <c r="B1280" s="685" t="s">
        <v>1724</v>
      </c>
      <c r="C1280" s="685" t="s">
        <v>1665</v>
      </c>
      <c r="D1280" s="678">
        <v>3068.2</v>
      </c>
      <c r="E1280" s="654"/>
    </row>
    <row r="1281" spans="1:5" x14ac:dyDescent="0.2">
      <c r="A1281" s="674"/>
      <c r="B1281" s="685" t="s">
        <v>1725</v>
      </c>
      <c r="C1281" s="685" t="s">
        <v>1665</v>
      </c>
      <c r="D1281" s="678">
        <v>3068.2</v>
      </c>
      <c r="E1281" s="654"/>
    </row>
    <row r="1282" spans="1:5" x14ac:dyDescent="0.2">
      <c r="A1282" s="674"/>
      <c r="B1282" s="685" t="s">
        <v>1726</v>
      </c>
      <c r="C1282" s="685" t="s">
        <v>1665</v>
      </c>
      <c r="D1282" s="678">
        <v>3068.2</v>
      </c>
      <c r="E1282" s="654"/>
    </row>
    <row r="1283" spans="1:5" x14ac:dyDescent="0.2">
      <c r="A1283" s="674"/>
      <c r="B1283" s="685" t="s">
        <v>1727</v>
      </c>
      <c r="C1283" s="685" t="s">
        <v>1665</v>
      </c>
      <c r="D1283" s="678">
        <v>3068.2</v>
      </c>
      <c r="E1283" s="654"/>
    </row>
    <row r="1284" spans="1:5" x14ac:dyDescent="0.2">
      <c r="A1284" s="674"/>
      <c r="B1284" s="685" t="s">
        <v>1728</v>
      </c>
      <c r="C1284" s="685" t="s">
        <v>1665</v>
      </c>
      <c r="D1284" s="678">
        <v>3068.2</v>
      </c>
      <c r="E1284" s="654"/>
    </row>
    <row r="1285" spans="1:5" x14ac:dyDescent="0.2">
      <c r="A1285" s="674"/>
      <c r="B1285" s="685" t="s">
        <v>1729</v>
      </c>
      <c r="C1285" s="685" t="s">
        <v>1665</v>
      </c>
      <c r="D1285" s="678">
        <v>3068.2</v>
      </c>
      <c r="E1285" s="654"/>
    </row>
    <row r="1286" spans="1:5" x14ac:dyDescent="0.2">
      <c r="A1286" s="674"/>
      <c r="B1286" s="685" t="s">
        <v>1730</v>
      </c>
      <c r="C1286" s="685" t="s">
        <v>1665</v>
      </c>
      <c r="D1286" s="678">
        <v>3068.2</v>
      </c>
      <c r="E1286" s="654"/>
    </row>
    <row r="1287" spans="1:5" x14ac:dyDescent="0.2">
      <c r="A1287" s="674"/>
      <c r="B1287" s="685" t="s">
        <v>1731</v>
      </c>
      <c r="C1287" s="685" t="s">
        <v>1665</v>
      </c>
      <c r="D1287" s="678">
        <v>3068.2</v>
      </c>
      <c r="E1287" s="654"/>
    </row>
    <row r="1288" spans="1:5" x14ac:dyDescent="0.2">
      <c r="A1288" s="674"/>
      <c r="B1288" s="685" t="s">
        <v>1732</v>
      </c>
      <c r="C1288" s="685" t="s">
        <v>1665</v>
      </c>
      <c r="D1288" s="678">
        <v>3068.2</v>
      </c>
      <c r="E1288" s="654"/>
    </row>
    <row r="1289" spans="1:5" x14ac:dyDescent="0.2">
      <c r="A1289" s="674"/>
      <c r="B1289" s="685" t="s">
        <v>1733</v>
      </c>
      <c r="C1289" s="685" t="s">
        <v>1665</v>
      </c>
      <c r="D1289" s="678">
        <v>3068.2</v>
      </c>
      <c r="E1289" s="654"/>
    </row>
    <row r="1290" spans="1:5" x14ac:dyDescent="0.2">
      <c r="A1290" s="674"/>
      <c r="B1290" s="685" t="s">
        <v>1734</v>
      </c>
      <c r="C1290" s="685" t="s">
        <v>1665</v>
      </c>
      <c r="D1290" s="678">
        <v>3068.2</v>
      </c>
      <c r="E1290" s="654"/>
    </row>
    <row r="1291" spans="1:5" x14ac:dyDescent="0.2">
      <c r="A1291" s="674"/>
      <c r="B1291" s="685" t="s">
        <v>1735</v>
      </c>
      <c r="C1291" s="685" t="s">
        <v>1665</v>
      </c>
      <c r="D1291" s="678">
        <v>3068.2</v>
      </c>
      <c r="E1291" s="654"/>
    </row>
    <row r="1292" spans="1:5" x14ac:dyDescent="0.2">
      <c r="A1292" s="674"/>
      <c r="B1292" s="685" t="s">
        <v>1736</v>
      </c>
      <c r="C1292" s="685" t="s">
        <v>1665</v>
      </c>
      <c r="D1292" s="678">
        <v>3068.2</v>
      </c>
      <c r="E1292" s="654"/>
    </row>
    <row r="1293" spans="1:5" x14ac:dyDescent="0.2">
      <c r="A1293" s="674"/>
      <c r="B1293" s="685" t="s">
        <v>1737</v>
      </c>
      <c r="C1293" s="685" t="s">
        <v>1665</v>
      </c>
      <c r="D1293" s="678">
        <v>3068.2</v>
      </c>
      <c r="E1293" s="654"/>
    </row>
    <row r="1294" spans="1:5" x14ac:dyDescent="0.2">
      <c r="A1294" s="674"/>
      <c r="B1294" s="685" t="s">
        <v>1738</v>
      </c>
      <c r="C1294" s="685" t="s">
        <v>1665</v>
      </c>
      <c r="D1294" s="678">
        <v>3068.2</v>
      </c>
      <c r="E1294" s="654"/>
    </row>
    <row r="1295" spans="1:5" x14ac:dyDescent="0.2">
      <c r="A1295" s="674"/>
      <c r="B1295" s="685" t="s">
        <v>1739</v>
      </c>
      <c r="C1295" s="685" t="s">
        <v>1665</v>
      </c>
      <c r="D1295" s="678">
        <v>3068.2</v>
      </c>
      <c r="E1295" s="654"/>
    </row>
    <row r="1296" spans="1:5" x14ac:dyDescent="0.2">
      <c r="A1296" s="674"/>
      <c r="B1296" s="685" t="s">
        <v>1740</v>
      </c>
      <c r="C1296" s="685" t="s">
        <v>1665</v>
      </c>
      <c r="D1296" s="678">
        <v>3068.2</v>
      </c>
      <c r="E1296" s="654"/>
    </row>
    <row r="1297" spans="1:5" x14ac:dyDescent="0.2">
      <c r="A1297" s="674"/>
      <c r="B1297" s="685" t="s">
        <v>1741</v>
      </c>
      <c r="C1297" s="685" t="s">
        <v>1665</v>
      </c>
      <c r="D1297" s="678">
        <v>3068.2</v>
      </c>
      <c r="E1297" s="654"/>
    </row>
    <row r="1298" spans="1:5" x14ac:dyDescent="0.2">
      <c r="A1298" s="674"/>
      <c r="B1298" s="685" t="s">
        <v>1742</v>
      </c>
      <c r="C1298" s="685" t="s">
        <v>1665</v>
      </c>
      <c r="D1298" s="678">
        <v>3068.2</v>
      </c>
      <c r="E1298" s="654"/>
    </row>
    <row r="1299" spans="1:5" x14ac:dyDescent="0.2">
      <c r="A1299" s="674"/>
      <c r="B1299" s="685" t="s">
        <v>1743</v>
      </c>
      <c r="C1299" s="685" t="s">
        <v>1665</v>
      </c>
      <c r="D1299" s="678">
        <v>3068.2</v>
      </c>
      <c r="E1299" s="654"/>
    </row>
    <row r="1300" spans="1:5" x14ac:dyDescent="0.2">
      <c r="A1300" s="674"/>
      <c r="B1300" s="685" t="s">
        <v>1744</v>
      </c>
      <c r="C1300" s="685" t="s">
        <v>1665</v>
      </c>
      <c r="D1300" s="678">
        <v>3068.2</v>
      </c>
      <c r="E1300" s="654"/>
    </row>
    <row r="1301" spans="1:5" x14ac:dyDescent="0.2">
      <c r="A1301" s="674"/>
      <c r="B1301" s="685" t="s">
        <v>1745</v>
      </c>
      <c r="C1301" s="685" t="s">
        <v>1665</v>
      </c>
      <c r="D1301" s="678">
        <v>3068.2</v>
      </c>
      <c r="E1301" s="654"/>
    </row>
    <row r="1302" spans="1:5" x14ac:dyDescent="0.2">
      <c r="A1302" s="674"/>
      <c r="B1302" s="685" t="s">
        <v>1746</v>
      </c>
      <c r="C1302" s="685" t="s">
        <v>1665</v>
      </c>
      <c r="D1302" s="678">
        <v>3068.2</v>
      </c>
      <c r="E1302" s="654"/>
    </row>
    <row r="1303" spans="1:5" x14ac:dyDescent="0.2">
      <c r="A1303" s="674"/>
      <c r="B1303" s="685" t="s">
        <v>1747</v>
      </c>
      <c r="C1303" s="685" t="s">
        <v>1665</v>
      </c>
      <c r="D1303" s="678">
        <v>3068.2</v>
      </c>
      <c r="E1303" s="654"/>
    </row>
    <row r="1304" spans="1:5" x14ac:dyDescent="0.2">
      <c r="A1304" s="674"/>
      <c r="B1304" s="685" t="s">
        <v>1748</v>
      </c>
      <c r="C1304" s="685" t="s">
        <v>1665</v>
      </c>
      <c r="D1304" s="678">
        <v>3068.2</v>
      </c>
      <c r="E1304" s="654"/>
    </row>
    <row r="1305" spans="1:5" x14ac:dyDescent="0.2">
      <c r="A1305" s="674"/>
      <c r="B1305" s="685" t="s">
        <v>1749</v>
      </c>
      <c r="C1305" s="685" t="s">
        <v>1665</v>
      </c>
      <c r="D1305" s="678">
        <v>3068.2</v>
      </c>
      <c r="E1305" s="654"/>
    </row>
    <row r="1306" spans="1:5" x14ac:dyDescent="0.2">
      <c r="A1306" s="674"/>
      <c r="B1306" s="685" t="s">
        <v>1750</v>
      </c>
      <c r="C1306" s="685" t="s">
        <v>1665</v>
      </c>
      <c r="D1306" s="678">
        <v>3068.2</v>
      </c>
      <c r="E1306" s="654"/>
    </row>
    <row r="1307" spans="1:5" x14ac:dyDescent="0.2">
      <c r="A1307" s="674"/>
      <c r="B1307" s="685" t="s">
        <v>1751</v>
      </c>
      <c r="C1307" s="685" t="s">
        <v>1665</v>
      </c>
      <c r="D1307" s="678">
        <v>3068.2</v>
      </c>
      <c r="E1307" s="654"/>
    </row>
    <row r="1308" spans="1:5" x14ac:dyDescent="0.2">
      <c r="A1308" s="674"/>
      <c r="B1308" s="685" t="s">
        <v>1752</v>
      </c>
      <c r="C1308" s="685" t="s">
        <v>1665</v>
      </c>
      <c r="D1308" s="678">
        <v>3068.2</v>
      </c>
      <c r="E1308" s="654"/>
    </row>
    <row r="1309" spans="1:5" x14ac:dyDescent="0.2">
      <c r="A1309" s="674"/>
      <c r="B1309" s="685" t="s">
        <v>1753</v>
      </c>
      <c r="C1309" s="685" t="s">
        <v>1665</v>
      </c>
      <c r="D1309" s="678">
        <v>3068.2</v>
      </c>
      <c r="E1309" s="654"/>
    </row>
    <row r="1310" spans="1:5" x14ac:dyDescent="0.2">
      <c r="A1310" s="674"/>
      <c r="B1310" s="685" t="s">
        <v>1754</v>
      </c>
      <c r="C1310" s="685" t="s">
        <v>1665</v>
      </c>
      <c r="D1310" s="678">
        <v>3068.2</v>
      </c>
      <c r="E1310" s="654"/>
    </row>
    <row r="1311" spans="1:5" x14ac:dyDescent="0.2">
      <c r="A1311" s="674"/>
      <c r="B1311" s="685" t="s">
        <v>1755</v>
      </c>
      <c r="C1311" s="685" t="s">
        <v>1665</v>
      </c>
      <c r="D1311" s="678">
        <v>3068.2</v>
      </c>
      <c r="E1311" s="654"/>
    </row>
    <row r="1312" spans="1:5" x14ac:dyDescent="0.2">
      <c r="A1312" s="674"/>
      <c r="B1312" s="685" t="s">
        <v>1756</v>
      </c>
      <c r="C1312" s="685" t="s">
        <v>1665</v>
      </c>
      <c r="D1312" s="678">
        <v>3068.2</v>
      </c>
      <c r="E1312" s="654"/>
    </row>
    <row r="1313" spans="1:5" x14ac:dyDescent="0.2">
      <c r="A1313" s="674"/>
      <c r="B1313" s="685" t="s">
        <v>1757</v>
      </c>
      <c r="C1313" s="685" t="s">
        <v>1665</v>
      </c>
      <c r="D1313" s="678">
        <v>3068.2</v>
      </c>
      <c r="E1313" s="654"/>
    </row>
    <row r="1314" spans="1:5" x14ac:dyDescent="0.2">
      <c r="A1314" s="674"/>
      <c r="B1314" s="685" t="s">
        <v>1758</v>
      </c>
      <c r="C1314" s="685" t="s">
        <v>1665</v>
      </c>
      <c r="D1314" s="678">
        <v>3068.2</v>
      </c>
      <c r="E1314" s="654"/>
    </row>
    <row r="1315" spans="1:5" x14ac:dyDescent="0.2">
      <c r="A1315" s="674"/>
      <c r="B1315" s="685" t="s">
        <v>1759</v>
      </c>
      <c r="C1315" s="685" t="s">
        <v>1665</v>
      </c>
      <c r="D1315" s="678">
        <v>3068.2</v>
      </c>
      <c r="E1315" s="654"/>
    </row>
    <row r="1316" spans="1:5" x14ac:dyDescent="0.2">
      <c r="A1316" s="674"/>
      <c r="B1316" s="685" t="s">
        <v>1760</v>
      </c>
      <c r="C1316" s="685" t="s">
        <v>1665</v>
      </c>
      <c r="D1316" s="678">
        <v>3068.2</v>
      </c>
      <c r="E1316" s="654"/>
    </row>
    <row r="1317" spans="1:5" x14ac:dyDescent="0.2">
      <c r="A1317" s="674"/>
      <c r="B1317" s="685" t="s">
        <v>1761</v>
      </c>
      <c r="C1317" s="685" t="s">
        <v>1665</v>
      </c>
      <c r="D1317" s="678">
        <v>3068.2</v>
      </c>
      <c r="E1317" s="654"/>
    </row>
    <row r="1318" spans="1:5" x14ac:dyDescent="0.2">
      <c r="A1318" s="674"/>
      <c r="B1318" s="685" t="s">
        <v>1762</v>
      </c>
      <c r="C1318" s="685" t="s">
        <v>1665</v>
      </c>
      <c r="D1318" s="678">
        <v>3068.2</v>
      </c>
      <c r="E1318" s="654"/>
    </row>
    <row r="1319" spans="1:5" x14ac:dyDescent="0.2">
      <c r="A1319" s="674"/>
      <c r="B1319" s="685" t="s">
        <v>1763</v>
      </c>
      <c r="C1319" s="685" t="s">
        <v>1665</v>
      </c>
      <c r="D1319" s="678">
        <v>3068.2</v>
      </c>
      <c r="E1319" s="654"/>
    </row>
    <row r="1320" spans="1:5" x14ac:dyDescent="0.2">
      <c r="A1320" s="674"/>
      <c r="B1320" s="685" t="s">
        <v>1764</v>
      </c>
      <c r="C1320" s="685" t="s">
        <v>1665</v>
      </c>
      <c r="D1320" s="678">
        <v>3068.2</v>
      </c>
      <c r="E1320" s="654"/>
    </row>
    <row r="1321" spans="1:5" x14ac:dyDescent="0.2">
      <c r="A1321" s="674"/>
      <c r="B1321" s="685" t="s">
        <v>1765</v>
      </c>
      <c r="C1321" s="685" t="s">
        <v>1665</v>
      </c>
      <c r="D1321" s="678">
        <v>3068.2</v>
      </c>
      <c r="E1321" s="654"/>
    </row>
    <row r="1322" spans="1:5" x14ac:dyDescent="0.2">
      <c r="A1322" s="674"/>
      <c r="B1322" s="685" t="s">
        <v>1766</v>
      </c>
      <c r="C1322" s="685" t="s">
        <v>1665</v>
      </c>
      <c r="D1322" s="678">
        <v>3068.2</v>
      </c>
      <c r="E1322" s="654"/>
    </row>
    <row r="1323" spans="1:5" x14ac:dyDescent="0.2">
      <c r="A1323" s="674"/>
      <c r="B1323" s="685" t="s">
        <v>1767</v>
      </c>
      <c r="C1323" s="685" t="s">
        <v>1665</v>
      </c>
      <c r="D1323" s="678">
        <v>3068.2</v>
      </c>
      <c r="E1323" s="654"/>
    </row>
    <row r="1324" spans="1:5" x14ac:dyDescent="0.2">
      <c r="A1324" s="674"/>
      <c r="B1324" s="685" t="s">
        <v>1768</v>
      </c>
      <c r="C1324" s="685" t="s">
        <v>1665</v>
      </c>
      <c r="D1324" s="678">
        <v>3068.2</v>
      </c>
      <c r="E1324" s="654"/>
    </row>
    <row r="1325" spans="1:5" x14ac:dyDescent="0.2">
      <c r="A1325" s="674"/>
      <c r="B1325" s="685" t="s">
        <v>1769</v>
      </c>
      <c r="C1325" s="685" t="s">
        <v>1665</v>
      </c>
      <c r="D1325" s="678">
        <v>3068.2</v>
      </c>
      <c r="E1325" s="654"/>
    </row>
    <row r="1326" spans="1:5" x14ac:dyDescent="0.2">
      <c r="A1326" s="674"/>
      <c r="B1326" s="685" t="s">
        <v>1770</v>
      </c>
      <c r="C1326" s="685" t="s">
        <v>1665</v>
      </c>
      <c r="D1326" s="678">
        <v>3068.2</v>
      </c>
      <c r="E1326" s="654"/>
    </row>
    <row r="1327" spans="1:5" x14ac:dyDescent="0.2">
      <c r="A1327" s="674"/>
      <c r="B1327" s="685" t="s">
        <v>1771</v>
      </c>
      <c r="C1327" s="685" t="s">
        <v>1665</v>
      </c>
      <c r="D1327" s="678">
        <v>3068.2</v>
      </c>
      <c r="E1327" s="654"/>
    </row>
    <row r="1328" spans="1:5" x14ac:dyDescent="0.2">
      <c r="A1328" s="674"/>
      <c r="B1328" s="685" t="s">
        <v>1772</v>
      </c>
      <c r="C1328" s="685" t="s">
        <v>1665</v>
      </c>
      <c r="D1328" s="678">
        <v>3068.2</v>
      </c>
      <c r="E1328" s="654"/>
    </row>
    <row r="1329" spans="1:5" x14ac:dyDescent="0.2">
      <c r="A1329" s="674"/>
      <c r="B1329" s="685" t="s">
        <v>1773</v>
      </c>
      <c r="C1329" s="685" t="s">
        <v>1665</v>
      </c>
      <c r="D1329" s="678">
        <v>3068.2</v>
      </c>
      <c r="E1329" s="654"/>
    </row>
    <row r="1330" spans="1:5" x14ac:dyDescent="0.2">
      <c r="A1330" s="674"/>
      <c r="B1330" s="685" t="s">
        <v>1774</v>
      </c>
      <c r="C1330" s="685" t="s">
        <v>1665</v>
      </c>
      <c r="D1330" s="678">
        <v>3068.2</v>
      </c>
      <c r="E1330" s="654"/>
    </row>
    <row r="1331" spans="1:5" x14ac:dyDescent="0.2">
      <c r="A1331" s="674"/>
      <c r="B1331" s="685" t="s">
        <v>1775</v>
      </c>
      <c r="C1331" s="685" t="s">
        <v>1665</v>
      </c>
      <c r="D1331" s="678">
        <v>3068.2</v>
      </c>
      <c r="E1331" s="654"/>
    </row>
    <row r="1332" spans="1:5" x14ac:dyDescent="0.2">
      <c r="A1332" s="674"/>
      <c r="B1332" s="685" t="s">
        <v>1776</v>
      </c>
      <c r="C1332" s="685" t="s">
        <v>1665</v>
      </c>
      <c r="D1332" s="678">
        <v>3068.2</v>
      </c>
      <c r="E1332" s="654"/>
    </row>
    <row r="1333" spans="1:5" x14ac:dyDescent="0.2">
      <c r="A1333" s="674"/>
      <c r="B1333" s="685" t="s">
        <v>1777</v>
      </c>
      <c r="C1333" s="685" t="s">
        <v>1665</v>
      </c>
      <c r="D1333" s="678">
        <v>3068.2</v>
      </c>
      <c r="E1333" s="654"/>
    </row>
    <row r="1334" spans="1:5" x14ac:dyDescent="0.2">
      <c r="A1334" s="674"/>
      <c r="B1334" s="685" t="s">
        <v>1778</v>
      </c>
      <c r="C1334" s="685" t="s">
        <v>1665</v>
      </c>
      <c r="D1334" s="678">
        <v>3068.2</v>
      </c>
      <c r="E1334" s="654"/>
    </row>
    <row r="1335" spans="1:5" x14ac:dyDescent="0.2">
      <c r="A1335" s="674"/>
      <c r="B1335" s="685" t="s">
        <v>1779</v>
      </c>
      <c r="C1335" s="685" t="s">
        <v>1665</v>
      </c>
      <c r="D1335" s="678">
        <v>3068.2</v>
      </c>
      <c r="E1335" s="654"/>
    </row>
    <row r="1336" spans="1:5" x14ac:dyDescent="0.2">
      <c r="A1336" s="674"/>
      <c r="B1336" s="685" t="s">
        <v>1780</v>
      </c>
      <c r="C1336" s="685" t="s">
        <v>1665</v>
      </c>
      <c r="D1336" s="678">
        <v>3068.2</v>
      </c>
      <c r="E1336" s="654"/>
    </row>
    <row r="1337" spans="1:5" x14ac:dyDescent="0.2">
      <c r="A1337" s="674"/>
      <c r="B1337" s="685" t="s">
        <v>1781</v>
      </c>
      <c r="C1337" s="685" t="s">
        <v>1665</v>
      </c>
      <c r="D1337" s="678">
        <v>3068.2</v>
      </c>
      <c r="E1337" s="654"/>
    </row>
    <row r="1338" spans="1:5" x14ac:dyDescent="0.2">
      <c r="A1338" s="674"/>
      <c r="B1338" s="685" t="s">
        <v>1782</v>
      </c>
      <c r="C1338" s="685" t="s">
        <v>1665</v>
      </c>
      <c r="D1338" s="678">
        <v>3068.2</v>
      </c>
      <c r="E1338" s="654"/>
    </row>
    <row r="1339" spans="1:5" x14ac:dyDescent="0.2">
      <c r="A1339" s="674"/>
      <c r="B1339" s="685" t="s">
        <v>1783</v>
      </c>
      <c r="C1339" s="685" t="s">
        <v>1665</v>
      </c>
      <c r="D1339" s="678">
        <v>3068.2</v>
      </c>
      <c r="E1339" s="654"/>
    </row>
    <row r="1340" spans="1:5" x14ac:dyDescent="0.2">
      <c r="A1340" s="674"/>
      <c r="B1340" s="685" t="s">
        <v>1784</v>
      </c>
      <c r="C1340" s="685" t="s">
        <v>1665</v>
      </c>
      <c r="D1340" s="678">
        <v>3068.2</v>
      </c>
      <c r="E1340" s="654"/>
    </row>
    <row r="1341" spans="1:5" x14ac:dyDescent="0.2">
      <c r="A1341" s="674"/>
      <c r="B1341" s="685" t="s">
        <v>1785</v>
      </c>
      <c r="C1341" s="685" t="s">
        <v>1665</v>
      </c>
      <c r="D1341" s="678">
        <v>3068.2</v>
      </c>
      <c r="E1341" s="654"/>
    </row>
    <row r="1342" spans="1:5" x14ac:dyDescent="0.2">
      <c r="A1342" s="674"/>
      <c r="B1342" s="685" t="s">
        <v>1786</v>
      </c>
      <c r="C1342" s="685" t="s">
        <v>1665</v>
      </c>
      <c r="D1342" s="678">
        <v>3068.2</v>
      </c>
      <c r="E1342" s="654"/>
    </row>
    <row r="1343" spans="1:5" x14ac:dyDescent="0.2">
      <c r="A1343" s="674"/>
      <c r="B1343" s="685" t="s">
        <v>1787</v>
      </c>
      <c r="C1343" s="685" t="s">
        <v>1665</v>
      </c>
      <c r="D1343" s="678">
        <v>3068.2</v>
      </c>
      <c r="E1343" s="654"/>
    </row>
    <row r="1344" spans="1:5" x14ac:dyDescent="0.2">
      <c r="A1344" s="674"/>
      <c r="B1344" s="685" t="s">
        <v>1788</v>
      </c>
      <c r="C1344" s="685" t="s">
        <v>1665</v>
      </c>
      <c r="D1344" s="678">
        <v>3068.2</v>
      </c>
      <c r="E1344" s="654"/>
    </row>
    <row r="1345" spans="1:5" x14ac:dyDescent="0.2">
      <c r="A1345" s="674"/>
      <c r="B1345" s="685" t="s">
        <v>1789</v>
      </c>
      <c r="C1345" s="685" t="s">
        <v>1665</v>
      </c>
      <c r="D1345" s="678">
        <v>3068.2</v>
      </c>
      <c r="E1345" s="654"/>
    </row>
    <row r="1346" spans="1:5" x14ac:dyDescent="0.2">
      <c r="A1346" s="674"/>
      <c r="B1346" s="685" t="s">
        <v>1790</v>
      </c>
      <c r="C1346" s="685" t="s">
        <v>1665</v>
      </c>
      <c r="D1346" s="678">
        <v>3068.2</v>
      </c>
      <c r="E1346" s="654"/>
    </row>
    <row r="1347" spans="1:5" x14ac:dyDescent="0.2">
      <c r="A1347" s="674"/>
      <c r="B1347" s="685" t="s">
        <v>1791</v>
      </c>
      <c r="C1347" s="685" t="s">
        <v>1665</v>
      </c>
      <c r="D1347" s="678">
        <v>3068.2</v>
      </c>
      <c r="E1347" s="654"/>
    </row>
    <row r="1348" spans="1:5" x14ac:dyDescent="0.2">
      <c r="A1348" s="674"/>
      <c r="B1348" s="685" t="s">
        <v>1792</v>
      </c>
      <c r="C1348" s="685" t="s">
        <v>1665</v>
      </c>
      <c r="D1348" s="678">
        <v>3068.2</v>
      </c>
      <c r="E1348" s="654"/>
    </row>
    <row r="1349" spans="1:5" x14ac:dyDescent="0.2">
      <c r="A1349" s="674"/>
      <c r="B1349" s="685" t="s">
        <v>1793</v>
      </c>
      <c r="C1349" s="685" t="s">
        <v>1665</v>
      </c>
      <c r="D1349" s="678">
        <v>3068.2</v>
      </c>
      <c r="E1349" s="654"/>
    </row>
    <row r="1350" spans="1:5" x14ac:dyDescent="0.2">
      <c r="A1350" s="674"/>
      <c r="B1350" s="685" t="s">
        <v>1794</v>
      </c>
      <c r="C1350" s="685" t="s">
        <v>1665</v>
      </c>
      <c r="D1350" s="678">
        <v>3068.2</v>
      </c>
      <c r="E1350" s="654"/>
    </row>
    <row r="1351" spans="1:5" x14ac:dyDescent="0.2">
      <c r="A1351" s="674"/>
      <c r="B1351" s="685" t="s">
        <v>1795</v>
      </c>
      <c r="C1351" s="685" t="s">
        <v>1665</v>
      </c>
      <c r="D1351" s="678">
        <v>3068.2</v>
      </c>
      <c r="E1351" s="654"/>
    </row>
    <row r="1352" spans="1:5" x14ac:dyDescent="0.2">
      <c r="A1352" s="674"/>
      <c r="B1352" s="685" t="s">
        <v>1796</v>
      </c>
      <c r="C1352" s="685" t="s">
        <v>1665</v>
      </c>
      <c r="D1352" s="678">
        <v>3068.2</v>
      </c>
      <c r="E1352" s="654"/>
    </row>
    <row r="1353" spans="1:5" x14ac:dyDescent="0.2">
      <c r="A1353" s="674"/>
      <c r="B1353" s="685" t="s">
        <v>1797</v>
      </c>
      <c r="C1353" s="685" t="s">
        <v>1665</v>
      </c>
      <c r="D1353" s="678">
        <v>3068.2</v>
      </c>
      <c r="E1353" s="654"/>
    </row>
    <row r="1354" spans="1:5" x14ac:dyDescent="0.2">
      <c r="A1354" s="674"/>
      <c r="B1354" s="685" t="s">
        <v>1798</v>
      </c>
      <c r="C1354" s="685" t="s">
        <v>1665</v>
      </c>
      <c r="D1354" s="678">
        <v>3068.2</v>
      </c>
      <c r="E1354" s="654"/>
    </row>
    <row r="1355" spans="1:5" x14ac:dyDescent="0.2">
      <c r="A1355" s="674"/>
      <c r="B1355" s="685" t="s">
        <v>1799</v>
      </c>
      <c r="C1355" s="685" t="s">
        <v>1665</v>
      </c>
      <c r="D1355" s="678">
        <v>3068.2</v>
      </c>
      <c r="E1355" s="654"/>
    </row>
    <row r="1356" spans="1:5" x14ac:dyDescent="0.2">
      <c r="A1356" s="674"/>
      <c r="B1356" s="685" t="s">
        <v>1800</v>
      </c>
      <c r="C1356" s="685" t="s">
        <v>1665</v>
      </c>
      <c r="D1356" s="678">
        <v>3068.2</v>
      </c>
      <c r="E1356" s="654"/>
    </row>
    <row r="1357" spans="1:5" x14ac:dyDescent="0.2">
      <c r="A1357" s="674"/>
      <c r="B1357" s="685" t="s">
        <v>1801</v>
      </c>
      <c r="C1357" s="685" t="s">
        <v>1665</v>
      </c>
      <c r="D1357" s="678">
        <v>3068.2</v>
      </c>
      <c r="E1357" s="654"/>
    </row>
    <row r="1358" spans="1:5" x14ac:dyDescent="0.2">
      <c r="A1358" s="674"/>
      <c r="B1358" s="685" t="s">
        <v>1802</v>
      </c>
      <c r="C1358" s="685" t="s">
        <v>1665</v>
      </c>
      <c r="D1358" s="678">
        <v>3068.2</v>
      </c>
      <c r="E1358" s="654"/>
    </row>
    <row r="1359" spans="1:5" x14ac:dyDescent="0.2">
      <c r="A1359" s="674"/>
      <c r="B1359" s="685" t="s">
        <v>1803</v>
      </c>
      <c r="C1359" s="685" t="s">
        <v>1665</v>
      </c>
      <c r="D1359" s="678">
        <v>3068.2</v>
      </c>
      <c r="E1359" s="654"/>
    </row>
    <row r="1360" spans="1:5" x14ac:dyDescent="0.2">
      <c r="A1360" s="674"/>
      <c r="B1360" s="685" t="s">
        <v>1804</v>
      </c>
      <c r="C1360" s="685" t="s">
        <v>1665</v>
      </c>
      <c r="D1360" s="678">
        <v>3068.2</v>
      </c>
      <c r="E1360" s="654"/>
    </row>
    <row r="1361" spans="1:5" x14ac:dyDescent="0.2">
      <c r="A1361" s="674"/>
      <c r="B1361" s="685" t="s">
        <v>1805</v>
      </c>
      <c r="C1361" s="685" t="s">
        <v>1665</v>
      </c>
      <c r="D1361" s="678">
        <v>3068.2</v>
      </c>
      <c r="E1361" s="654"/>
    </row>
    <row r="1362" spans="1:5" x14ac:dyDescent="0.2">
      <c r="A1362" s="674"/>
      <c r="B1362" s="685" t="s">
        <v>1806</v>
      </c>
      <c r="C1362" s="685" t="s">
        <v>1665</v>
      </c>
      <c r="D1362" s="678">
        <v>3068.2</v>
      </c>
      <c r="E1362" s="654"/>
    </row>
    <row r="1363" spans="1:5" x14ac:dyDescent="0.2">
      <c r="A1363" s="674"/>
      <c r="B1363" s="685" t="s">
        <v>1807</v>
      </c>
      <c r="C1363" s="685" t="s">
        <v>1665</v>
      </c>
      <c r="D1363" s="678">
        <v>3068.2</v>
      </c>
      <c r="E1363" s="654"/>
    </row>
    <row r="1364" spans="1:5" x14ac:dyDescent="0.2">
      <c r="A1364" s="674"/>
      <c r="B1364" s="685" t="s">
        <v>1808</v>
      </c>
      <c r="C1364" s="685" t="s">
        <v>1665</v>
      </c>
      <c r="D1364" s="678">
        <v>3068.2</v>
      </c>
      <c r="E1364" s="654"/>
    </row>
    <row r="1365" spans="1:5" x14ac:dyDescent="0.2">
      <c r="A1365" s="674"/>
      <c r="B1365" s="685" t="s">
        <v>1809</v>
      </c>
      <c r="C1365" s="685" t="s">
        <v>1665</v>
      </c>
      <c r="D1365" s="678">
        <v>3068.2</v>
      </c>
      <c r="E1365" s="654"/>
    </row>
    <row r="1366" spans="1:5" x14ac:dyDescent="0.2">
      <c r="A1366" s="674"/>
      <c r="B1366" s="685" t="s">
        <v>1810</v>
      </c>
      <c r="C1366" s="685" t="s">
        <v>1665</v>
      </c>
      <c r="D1366" s="678">
        <v>3068.2</v>
      </c>
      <c r="E1366" s="654"/>
    </row>
    <row r="1367" spans="1:5" x14ac:dyDescent="0.2">
      <c r="A1367" s="674"/>
      <c r="B1367" s="685" t="s">
        <v>1811</v>
      </c>
      <c r="C1367" s="685" t="s">
        <v>1665</v>
      </c>
      <c r="D1367" s="678">
        <v>3068.2</v>
      </c>
      <c r="E1367" s="654"/>
    </row>
    <row r="1368" spans="1:5" x14ac:dyDescent="0.2">
      <c r="A1368" s="674"/>
      <c r="B1368" s="685" t="s">
        <v>1812</v>
      </c>
      <c r="C1368" s="685" t="s">
        <v>1665</v>
      </c>
      <c r="D1368" s="678">
        <v>3068.2</v>
      </c>
      <c r="E1368" s="654"/>
    </row>
    <row r="1369" spans="1:5" x14ac:dyDescent="0.2">
      <c r="A1369" s="674"/>
      <c r="B1369" s="685" t="s">
        <v>1813</v>
      </c>
      <c r="C1369" s="685" t="s">
        <v>1665</v>
      </c>
      <c r="D1369" s="678">
        <v>3068.2</v>
      </c>
      <c r="E1369" s="654"/>
    </row>
    <row r="1370" spans="1:5" x14ac:dyDescent="0.2">
      <c r="A1370" s="674"/>
      <c r="B1370" s="685" t="s">
        <v>1814</v>
      </c>
      <c r="C1370" s="685" t="s">
        <v>1665</v>
      </c>
      <c r="D1370" s="678">
        <v>3068.2</v>
      </c>
      <c r="E1370" s="654"/>
    </row>
    <row r="1371" spans="1:5" x14ac:dyDescent="0.2">
      <c r="A1371" s="674"/>
      <c r="B1371" s="685" t="s">
        <v>1815</v>
      </c>
      <c r="C1371" s="685" t="s">
        <v>1665</v>
      </c>
      <c r="D1371" s="678">
        <v>3068.2</v>
      </c>
      <c r="E1371" s="654"/>
    </row>
    <row r="1372" spans="1:5" x14ac:dyDescent="0.2">
      <c r="A1372" s="674"/>
      <c r="B1372" s="685" t="s">
        <v>1816</v>
      </c>
      <c r="C1372" s="685" t="s">
        <v>1665</v>
      </c>
      <c r="D1372" s="678">
        <v>3068.2</v>
      </c>
      <c r="E1372" s="654"/>
    </row>
    <row r="1373" spans="1:5" x14ac:dyDescent="0.2">
      <c r="A1373" s="674"/>
      <c r="B1373" s="685" t="s">
        <v>1817</v>
      </c>
      <c r="C1373" s="685" t="s">
        <v>1665</v>
      </c>
      <c r="D1373" s="678">
        <v>3068.2</v>
      </c>
      <c r="E1373" s="654"/>
    </row>
    <row r="1374" spans="1:5" x14ac:dyDescent="0.2">
      <c r="A1374" s="674"/>
      <c r="B1374" s="685" t="s">
        <v>1818</v>
      </c>
      <c r="C1374" s="685" t="s">
        <v>1665</v>
      </c>
      <c r="D1374" s="678">
        <v>3068.2</v>
      </c>
      <c r="E1374" s="654"/>
    </row>
    <row r="1375" spans="1:5" x14ac:dyDescent="0.2">
      <c r="A1375" s="674"/>
      <c r="B1375" s="685" t="s">
        <v>1819</v>
      </c>
      <c r="C1375" s="685" t="s">
        <v>1665</v>
      </c>
      <c r="D1375" s="678">
        <v>3068.2</v>
      </c>
      <c r="E1375" s="654"/>
    </row>
    <row r="1376" spans="1:5" x14ac:dyDescent="0.2">
      <c r="A1376" s="674"/>
      <c r="B1376" s="685" t="s">
        <v>1820</v>
      </c>
      <c r="C1376" s="685" t="s">
        <v>1665</v>
      </c>
      <c r="D1376" s="678">
        <v>3068.2</v>
      </c>
      <c r="E1376" s="654"/>
    </row>
    <row r="1377" spans="1:5" x14ac:dyDescent="0.2">
      <c r="A1377" s="674"/>
      <c r="B1377" s="685" t="s">
        <v>1821</v>
      </c>
      <c r="C1377" s="685" t="s">
        <v>1665</v>
      </c>
      <c r="D1377" s="678">
        <v>3068.2</v>
      </c>
      <c r="E1377" s="654"/>
    </row>
    <row r="1378" spans="1:5" x14ac:dyDescent="0.2">
      <c r="A1378" s="674"/>
      <c r="B1378" s="685" t="s">
        <v>1822</v>
      </c>
      <c r="C1378" s="685" t="s">
        <v>1665</v>
      </c>
      <c r="D1378" s="678">
        <v>3068.2</v>
      </c>
      <c r="E1378" s="654"/>
    </row>
    <row r="1379" spans="1:5" x14ac:dyDescent="0.2">
      <c r="A1379" s="674"/>
      <c r="B1379" s="685" t="s">
        <v>1823</v>
      </c>
      <c r="C1379" s="685" t="s">
        <v>1665</v>
      </c>
      <c r="D1379" s="678">
        <v>3068.2</v>
      </c>
      <c r="E1379" s="654"/>
    </row>
    <row r="1380" spans="1:5" x14ac:dyDescent="0.2">
      <c r="A1380" s="674"/>
      <c r="B1380" s="685" t="s">
        <v>1824</v>
      </c>
      <c r="C1380" s="685" t="s">
        <v>1665</v>
      </c>
      <c r="D1380" s="678">
        <v>3068.2</v>
      </c>
      <c r="E1380" s="654"/>
    </row>
    <row r="1381" spans="1:5" x14ac:dyDescent="0.2">
      <c r="A1381" s="674"/>
      <c r="B1381" s="685" t="s">
        <v>1825</v>
      </c>
      <c r="C1381" s="685" t="s">
        <v>1665</v>
      </c>
      <c r="D1381" s="678">
        <v>3068.2</v>
      </c>
      <c r="E1381" s="654"/>
    </row>
    <row r="1382" spans="1:5" x14ac:dyDescent="0.2">
      <c r="A1382" s="674"/>
      <c r="B1382" s="685" t="s">
        <v>1826</v>
      </c>
      <c r="C1382" s="685" t="s">
        <v>1665</v>
      </c>
      <c r="D1382" s="678">
        <v>3068.2</v>
      </c>
      <c r="E1382" s="654"/>
    </row>
    <row r="1383" spans="1:5" x14ac:dyDescent="0.2">
      <c r="A1383" s="674"/>
      <c r="B1383" s="685" t="s">
        <v>1827</v>
      </c>
      <c r="C1383" s="685" t="s">
        <v>1665</v>
      </c>
      <c r="D1383" s="678">
        <v>3068.2</v>
      </c>
      <c r="E1383" s="654"/>
    </row>
    <row r="1384" spans="1:5" x14ac:dyDescent="0.2">
      <c r="A1384" s="674"/>
      <c r="B1384" s="685" t="s">
        <v>1828</v>
      </c>
      <c r="C1384" s="685" t="s">
        <v>1665</v>
      </c>
      <c r="D1384" s="678">
        <v>3068.2</v>
      </c>
      <c r="E1384" s="654"/>
    </row>
    <row r="1385" spans="1:5" x14ac:dyDescent="0.2">
      <c r="A1385" s="674"/>
      <c r="B1385" s="685" t="s">
        <v>1829</v>
      </c>
      <c r="C1385" s="685" t="s">
        <v>1665</v>
      </c>
      <c r="D1385" s="678">
        <v>3068.2</v>
      </c>
      <c r="E1385" s="654"/>
    </row>
    <row r="1386" spans="1:5" x14ac:dyDescent="0.2">
      <c r="A1386" s="674"/>
      <c r="B1386" s="685" t="s">
        <v>1830</v>
      </c>
      <c r="C1386" s="685" t="s">
        <v>1665</v>
      </c>
      <c r="D1386" s="678">
        <v>3068.2</v>
      </c>
      <c r="E1386" s="654"/>
    </row>
    <row r="1387" spans="1:5" x14ac:dyDescent="0.2">
      <c r="A1387" s="674"/>
      <c r="B1387" s="685" t="s">
        <v>1831</v>
      </c>
      <c r="C1387" s="685" t="s">
        <v>1665</v>
      </c>
      <c r="D1387" s="678">
        <v>3068.2</v>
      </c>
      <c r="E1387" s="654"/>
    </row>
    <row r="1388" spans="1:5" x14ac:dyDescent="0.2">
      <c r="A1388" s="674"/>
      <c r="B1388" s="685" t="s">
        <v>1832</v>
      </c>
      <c r="C1388" s="685" t="s">
        <v>1665</v>
      </c>
      <c r="D1388" s="678">
        <v>3068.2</v>
      </c>
      <c r="E1388" s="654"/>
    </row>
    <row r="1389" spans="1:5" x14ac:dyDescent="0.2">
      <c r="A1389" s="674"/>
      <c r="B1389" s="685" t="s">
        <v>1833</v>
      </c>
      <c r="C1389" s="685" t="s">
        <v>1665</v>
      </c>
      <c r="D1389" s="678">
        <v>3068.2</v>
      </c>
      <c r="E1389" s="654"/>
    </row>
    <row r="1390" spans="1:5" x14ac:dyDescent="0.2">
      <c r="A1390" s="674"/>
      <c r="B1390" s="685" t="s">
        <v>1834</v>
      </c>
      <c r="C1390" s="685" t="s">
        <v>1665</v>
      </c>
      <c r="D1390" s="678">
        <v>3068.2</v>
      </c>
      <c r="E1390" s="654"/>
    </row>
    <row r="1391" spans="1:5" x14ac:dyDescent="0.2">
      <c r="A1391" s="674"/>
      <c r="B1391" s="685" t="s">
        <v>1835</v>
      </c>
      <c r="C1391" s="685" t="s">
        <v>1665</v>
      </c>
      <c r="D1391" s="678">
        <v>3068.2</v>
      </c>
      <c r="E1391" s="654"/>
    </row>
    <row r="1392" spans="1:5" x14ac:dyDescent="0.2">
      <c r="A1392" s="674"/>
      <c r="B1392" s="685" t="s">
        <v>1836</v>
      </c>
      <c r="C1392" s="685" t="s">
        <v>1665</v>
      </c>
      <c r="D1392" s="678">
        <v>3068.2</v>
      </c>
      <c r="E1392" s="654"/>
    </row>
    <row r="1393" spans="1:5" x14ac:dyDescent="0.2">
      <c r="A1393" s="674"/>
      <c r="B1393" s="685" t="s">
        <v>1837</v>
      </c>
      <c r="C1393" s="685" t="s">
        <v>1665</v>
      </c>
      <c r="D1393" s="678">
        <v>3068.2</v>
      </c>
      <c r="E1393" s="654"/>
    </row>
    <row r="1394" spans="1:5" x14ac:dyDescent="0.2">
      <c r="A1394" s="674"/>
      <c r="B1394" s="685" t="s">
        <v>1838</v>
      </c>
      <c r="C1394" s="685" t="s">
        <v>1665</v>
      </c>
      <c r="D1394" s="678">
        <v>3068.2</v>
      </c>
      <c r="E1394" s="654"/>
    </row>
    <row r="1395" spans="1:5" x14ac:dyDescent="0.2">
      <c r="A1395" s="674"/>
      <c r="B1395" s="685" t="s">
        <v>1839</v>
      </c>
      <c r="C1395" s="685" t="s">
        <v>1665</v>
      </c>
      <c r="D1395" s="678">
        <v>3068.2</v>
      </c>
      <c r="E1395" s="654"/>
    </row>
    <row r="1396" spans="1:5" x14ac:dyDescent="0.2">
      <c r="A1396" s="674"/>
      <c r="B1396" s="685" t="s">
        <v>1840</v>
      </c>
      <c r="C1396" s="685" t="s">
        <v>1665</v>
      </c>
      <c r="D1396" s="678">
        <v>3068.2</v>
      </c>
      <c r="E1396" s="654"/>
    </row>
    <row r="1397" spans="1:5" x14ac:dyDescent="0.2">
      <c r="A1397" s="674"/>
      <c r="B1397" s="685" t="s">
        <v>1841</v>
      </c>
      <c r="C1397" s="685" t="s">
        <v>1665</v>
      </c>
      <c r="D1397" s="678">
        <v>3068.2</v>
      </c>
      <c r="E1397" s="654"/>
    </row>
    <row r="1398" spans="1:5" x14ac:dyDescent="0.2">
      <c r="A1398" s="674"/>
      <c r="B1398" s="685" t="s">
        <v>1842</v>
      </c>
      <c r="C1398" s="685" t="s">
        <v>1665</v>
      </c>
      <c r="D1398" s="678">
        <v>3068.2</v>
      </c>
      <c r="E1398" s="654"/>
    </row>
    <row r="1399" spans="1:5" x14ac:dyDescent="0.2">
      <c r="A1399" s="674"/>
      <c r="B1399" s="685" t="s">
        <v>1843</v>
      </c>
      <c r="C1399" s="685" t="s">
        <v>1665</v>
      </c>
      <c r="D1399" s="678">
        <v>3068.2</v>
      </c>
      <c r="E1399" s="654"/>
    </row>
    <row r="1400" spans="1:5" x14ac:dyDescent="0.2">
      <c r="A1400" s="674"/>
      <c r="B1400" s="685" t="s">
        <v>1844</v>
      </c>
      <c r="C1400" s="685" t="s">
        <v>1665</v>
      </c>
      <c r="D1400" s="678">
        <v>3068.2</v>
      </c>
      <c r="E1400" s="654"/>
    </row>
    <row r="1401" spans="1:5" x14ac:dyDescent="0.2">
      <c r="A1401" s="674"/>
      <c r="B1401" s="685" t="s">
        <v>1845</v>
      </c>
      <c r="C1401" s="685" t="s">
        <v>1665</v>
      </c>
      <c r="D1401" s="678">
        <v>3068.2</v>
      </c>
      <c r="E1401" s="654"/>
    </row>
    <row r="1402" spans="1:5" x14ac:dyDescent="0.2">
      <c r="A1402" s="674"/>
      <c r="B1402" s="685" t="s">
        <v>1846</v>
      </c>
      <c r="C1402" s="685" t="s">
        <v>1665</v>
      </c>
      <c r="D1402" s="678">
        <v>3068.2</v>
      </c>
      <c r="E1402" s="654"/>
    </row>
    <row r="1403" spans="1:5" x14ac:dyDescent="0.2">
      <c r="A1403" s="674"/>
      <c r="B1403" s="685" t="s">
        <v>1847</v>
      </c>
      <c r="C1403" s="685" t="s">
        <v>1665</v>
      </c>
      <c r="D1403" s="678">
        <v>3068.2</v>
      </c>
      <c r="E1403" s="654"/>
    </row>
    <row r="1404" spans="1:5" x14ac:dyDescent="0.2">
      <c r="A1404" s="674"/>
      <c r="B1404" s="685" t="s">
        <v>1848</v>
      </c>
      <c r="C1404" s="685" t="s">
        <v>1665</v>
      </c>
      <c r="D1404" s="678">
        <v>3068.2</v>
      </c>
      <c r="E1404" s="654"/>
    </row>
    <row r="1405" spans="1:5" x14ac:dyDescent="0.2">
      <c r="A1405" s="674"/>
      <c r="B1405" s="685" t="s">
        <v>1849</v>
      </c>
      <c r="C1405" s="685" t="s">
        <v>1665</v>
      </c>
      <c r="D1405" s="678">
        <v>3068.2</v>
      </c>
      <c r="E1405" s="654"/>
    </row>
    <row r="1406" spans="1:5" x14ac:dyDescent="0.2">
      <c r="A1406" s="674"/>
      <c r="B1406" s="685" t="s">
        <v>1850</v>
      </c>
      <c r="C1406" s="685" t="s">
        <v>1665</v>
      </c>
      <c r="D1406" s="678">
        <v>3068.2</v>
      </c>
      <c r="E1406" s="654"/>
    </row>
    <row r="1407" spans="1:5" x14ac:dyDescent="0.2">
      <c r="A1407" s="674"/>
      <c r="B1407" s="685" t="s">
        <v>1851</v>
      </c>
      <c r="C1407" s="685" t="s">
        <v>1665</v>
      </c>
      <c r="D1407" s="678">
        <v>3068.2</v>
      </c>
      <c r="E1407" s="654"/>
    </row>
    <row r="1408" spans="1:5" x14ac:dyDescent="0.2">
      <c r="A1408" s="674"/>
      <c r="B1408" s="685" t="s">
        <v>1852</v>
      </c>
      <c r="C1408" s="685" t="s">
        <v>1665</v>
      </c>
      <c r="D1408" s="678">
        <v>3068.2</v>
      </c>
      <c r="E1408" s="654"/>
    </row>
    <row r="1409" spans="1:5" x14ac:dyDescent="0.2">
      <c r="A1409" s="674"/>
      <c r="B1409" s="685" t="s">
        <v>1853</v>
      </c>
      <c r="C1409" s="685" t="s">
        <v>1665</v>
      </c>
      <c r="D1409" s="678">
        <v>3068.2</v>
      </c>
      <c r="E1409" s="654"/>
    </row>
    <row r="1410" spans="1:5" x14ac:dyDescent="0.2">
      <c r="A1410" s="674"/>
      <c r="B1410" s="685" t="s">
        <v>1854</v>
      </c>
      <c r="C1410" s="685" t="s">
        <v>1665</v>
      </c>
      <c r="D1410" s="678">
        <v>3068.2</v>
      </c>
      <c r="E1410" s="654"/>
    </row>
    <row r="1411" spans="1:5" x14ac:dyDescent="0.2">
      <c r="A1411" s="674"/>
      <c r="B1411" s="685" t="s">
        <v>1855</v>
      </c>
      <c r="C1411" s="685" t="s">
        <v>1665</v>
      </c>
      <c r="D1411" s="678">
        <v>3068.2</v>
      </c>
      <c r="E1411" s="654"/>
    </row>
    <row r="1412" spans="1:5" x14ac:dyDescent="0.2">
      <c r="A1412" s="674"/>
      <c r="B1412" s="685" t="s">
        <v>1856</v>
      </c>
      <c r="C1412" s="685" t="s">
        <v>1665</v>
      </c>
      <c r="D1412" s="678">
        <v>3068.2</v>
      </c>
      <c r="E1412" s="654"/>
    </row>
    <row r="1413" spans="1:5" x14ac:dyDescent="0.2">
      <c r="A1413" s="674"/>
      <c r="B1413" s="685" t="s">
        <v>1857</v>
      </c>
      <c r="C1413" s="685" t="s">
        <v>1665</v>
      </c>
      <c r="D1413" s="678">
        <v>3068.2</v>
      </c>
      <c r="E1413" s="654"/>
    </row>
    <row r="1414" spans="1:5" x14ac:dyDescent="0.2">
      <c r="A1414" s="674"/>
      <c r="B1414" s="685" t="s">
        <v>1858</v>
      </c>
      <c r="C1414" s="685" t="s">
        <v>1665</v>
      </c>
      <c r="D1414" s="678">
        <v>3068.2</v>
      </c>
      <c r="E1414" s="654"/>
    </row>
    <row r="1415" spans="1:5" x14ac:dyDescent="0.2">
      <c r="A1415" s="674"/>
      <c r="B1415" s="685" t="s">
        <v>1859</v>
      </c>
      <c r="C1415" s="685" t="s">
        <v>1665</v>
      </c>
      <c r="D1415" s="678">
        <v>3068.2</v>
      </c>
      <c r="E1415" s="654"/>
    </row>
    <row r="1416" spans="1:5" x14ac:dyDescent="0.2">
      <c r="A1416" s="674"/>
      <c r="B1416" s="685" t="s">
        <v>1860</v>
      </c>
      <c r="C1416" s="685" t="s">
        <v>1665</v>
      </c>
      <c r="D1416" s="678">
        <v>3068.2</v>
      </c>
      <c r="E1416" s="654"/>
    </row>
    <row r="1417" spans="1:5" x14ac:dyDescent="0.2">
      <c r="A1417" s="674"/>
      <c r="B1417" s="685" t="s">
        <v>1861</v>
      </c>
      <c r="C1417" s="685" t="s">
        <v>1665</v>
      </c>
      <c r="D1417" s="678">
        <v>3068.2</v>
      </c>
      <c r="E1417" s="654"/>
    </row>
    <row r="1418" spans="1:5" x14ac:dyDescent="0.2">
      <c r="A1418" s="674"/>
      <c r="B1418" s="685" t="s">
        <v>1862</v>
      </c>
      <c r="C1418" s="685" t="s">
        <v>1665</v>
      </c>
      <c r="D1418" s="678">
        <v>3068.2</v>
      </c>
      <c r="E1418" s="654"/>
    </row>
    <row r="1419" spans="1:5" x14ac:dyDescent="0.2">
      <c r="A1419" s="674"/>
      <c r="B1419" s="685" t="s">
        <v>1863</v>
      </c>
      <c r="C1419" s="685" t="s">
        <v>1665</v>
      </c>
      <c r="D1419" s="678">
        <v>3068.2</v>
      </c>
      <c r="E1419" s="654"/>
    </row>
    <row r="1420" spans="1:5" x14ac:dyDescent="0.2">
      <c r="A1420" s="674"/>
      <c r="B1420" s="685" t="s">
        <v>1864</v>
      </c>
      <c r="C1420" s="685" t="s">
        <v>1665</v>
      </c>
      <c r="D1420" s="678">
        <v>3068.2</v>
      </c>
      <c r="E1420" s="654"/>
    </row>
    <row r="1421" spans="1:5" x14ac:dyDescent="0.2">
      <c r="A1421" s="674"/>
      <c r="B1421" s="685" t="s">
        <v>1865</v>
      </c>
      <c r="C1421" s="685" t="s">
        <v>1665</v>
      </c>
      <c r="D1421" s="678">
        <v>3068.2</v>
      </c>
      <c r="E1421" s="654"/>
    </row>
    <row r="1422" spans="1:5" x14ac:dyDescent="0.2">
      <c r="A1422" s="674"/>
      <c r="B1422" s="685" t="s">
        <v>1866</v>
      </c>
      <c r="C1422" s="685" t="s">
        <v>1665</v>
      </c>
      <c r="D1422" s="678">
        <v>3068.2</v>
      </c>
      <c r="E1422" s="654"/>
    </row>
    <row r="1423" spans="1:5" x14ac:dyDescent="0.2">
      <c r="A1423" s="674"/>
      <c r="B1423" s="685" t="s">
        <v>1867</v>
      </c>
      <c r="C1423" s="685" t="s">
        <v>1665</v>
      </c>
      <c r="D1423" s="678">
        <v>3068.2</v>
      </c>
      <c r="E1423" s="654"/>
    </row>
    <row r="1424" spans="1:5" x14ac:dyDescent="0.2">
      <c r="A1424" s="674"/>
      <c r="B1424" s="685" t="s">
        <v>1868</v>
      </c>
      <c r="C1424" s="685" t="s">
        <v>1665</v>
      </c>
      <c r="D1424" s="678">
        <v>3068.2</v>
      </c>
      <c r="E1424" s="654"/>
    </row>
    <row r="1425" spans="1:5" x14ac:dyDescent="0.2">
      <c r="A1425" s="674"/>
      <c r="B1425" s="685" t="s">
        <v>1869</v>
      </c>
      <c r="C1425" s="685" t="s">
        <v>1665</v>
      </c>
      <c r="D1425" s="678">
        <v>3068.2</v>
      </c>
      <c r="E1425" s="654"/>
    </row>
    <row r="1426" spans="1:5" x14ac:dyDescent="0.2">
      <c r="A1426" s="674"/>
      <c r="B1426" s="685" t="s">
        <v>1870</v>
      </c>
      <c r="C1426" s="685" t="s">
        <v>1665</v>
      </c>
      <c r="D1426" s="678">
        <v>3068.2</v>
      </c>
      <c r="E1426" s="654"/>
    </row>
    <row r="1427" spans="1:5" x14ac:dyDescent="0.2">
      <c r="A1427" s="674"/>
      <c r="B1427" s="685" t="s">
        <v>1871</v>
      </c>
      <c r="C1427" s="685" t="s">
        <v>1665</v>
      </c>
      <c r="D1427" s="678">
        <v>3068.2</v>
      </c>
      <c r="E1427" s="654"/>
    </row>
    <row r="1428" spans="1:5" x14ac:dyDescent="0.2">
      <c r="A1428" s="674"/>
      <c r="B1428" s="685" t="s">
        <v>1872</v>
      </c>
      <c r="C1428" s="685" t="s">
        <v>1665</v>
      </c>
      <c r="D1428" s="678">
        <v>3068.2</v>
      </c>
      <c r="E1428" s="654"/>
    </row>
    <row r="1429" spans="1:5" x14ac:dyDescent="0.2">
      <c r="A1429" s="674"/>
      <c r="B1429" s="685" t="s">
        <v>1873</v>
      </c>
      <c r="C1429" s="685" t="s">
        <v>1665</v>
      </c>
      <c r="D1429" s="678">
        <v>3068.2</v>
      </c>
      <c r="E1429" s="654"/>
    </row>
    <row r="1430" spans="1:5" x14ac:dyDescent="0.2">
      <c r="A1430" s="674"/>
      <c r="B1430" s="685" t="s">
        <v>1874</v>
      </c>
      <c r="C1430" s="685" t="s">
        <v>1665</v>
      </c>
      <c r="D1430" s="678">
        <v>3068.2</v>
      </c>
      <c r="E1430" s="654"/>
    </row>
    <row r="1431" spans="1:5" x14ac:dyDescent="0.2">
      <c r="A1431" s="674"/>
      <c r="B1431" s="685" t="s">
        <v>1875</v>
      </c>
      <c r="C1431" s="685" t="s">
        <v>1665</v>
      </c>
      <c r="D1431" s="678">
        <v>3068.2</v>
      </c>
      <c r="E1431" s="654"/>
    </row>
    <row r="1432" spans="1:5" x14ac:dyDescent="0.2">
      <c r="A1432" s="674"/>
      <c r="B1432" s="685" t="s">
        <v>1876</v>
      </c>
      <c r="C1432" s="685" t="s">
        <v>1665</v>
      </c>
      <c r="D1432" s="678">
        <v>3068.2</v>
      </c>
      <c r="E1432" s="654"/>
    </row>
    <row r="1433" spans="1:5" x14ac:dyDescent="0.2">
      <c r="A1433" s="674"/>
      <c r="B1433" s="685" t="s">
        <v>1877</v>
      </c>
      <c r="C1433" s="685" t="s">
        <v>1665</v>
      </c>
      <c r="D1433" s="678">
        <v>3068.2</v>
      </c>
      <c r="E1433" s="654"/>
    </row>
    <row r="1434" spans="1:5" x14ac:dyDescent="0.2">
      <c r="A1434" s="674"/>
      <c r="B1434" s="685" t="s">
        <v>1878</v>
      </c>
      <c r="C1434" s="685" t="s">
        <v>1665</v>
      </c>
      <c r="D1434" s="678">
        <v>3068.2</v>
      </c>
      <c r="E1434" s="654"/>
    </row>
    <row r="1435" spans="1:5" x14ac:dyDescent="0.2">
      <c r="A1435" s="674"/>
      <c r="B1435" s="685" t="s">
        <v>1879</v>
      </c>
      <c r="C1435" s="685" t="s">
        <v>1665</v>
      </c>
      <c r="D1435" s="678">
        <v>3068.2</v>
      </c>
      <c r="E1435" s="654"/>
    </row>
    <row r="1436" spans="1:5" x14ac:dyDescent="0.2">
      <c r="A1436" s="674"/>
      <c r="B1436" s="685" t="s">
        <v>1880</v>
      </c>
      <c r="C1436" s="685" t="s">
        <v>1665</v>
      </c>
      <c r="D1436" s="678">
        <v>3068.2</v>
      </c>
      <c r="E1436" s="654"/>
    </row>
    <row r="1437" spans="1:5" x14ac:dyDescent="0.2">
      <c r="A1437" s="674"/>
      <c r="B1437" s="685" t="s">
        <v>1881</v>
      </c>
      <c r="C1437" s="685" t="s">
        <v>1665</v>
      </c>
      <c r="D1437" s="678">
        <v>3068.2</v>
      </c>
      <c r="E1437" s="654"/>
    </row>
    <row r="1438" spans="1:5" x14ac:dyDescent="0.2">
      <c r="A1438" s="674"/>
      <c r="B1438" s="685" t="s">
        <v>1882</v>
      </c>
      <c r="C1438" s="685" t="s">
        <v>1665</v>
      </c>
      <c r="D1438" s="678">
        <v>3068.2</v>
      </c>
      <c r="E1438" s="654"/>
    </row>
    <row r="1439" spans="1:5" x14ac:dyDescent="0.2">
      <c r="A1439" s="674"/>
      <c r="B1439" s="685" t="s">
        <v>1883</v>
      </c>
      <c r="C1439" s="685" t="s">
        <v>1665</v>
      </c>
      <c r="D1439" s="678">
        <v>3068.2</v>
      </c>
      <c r="E1439" s="654"/>
    </row>
    <row r="1440" spans="1:5" x14ac:dyDescent="0.2">
      <c r="A1440" s="674"/>
      <c r="B1440" s="685" t="s">
        <v>1884</v>
      </c>
      <c r="C1440" s="685" t="s">
        <v>1665</v>
      </c>
      <c r="D1440" s="678">
        <v>3068.2</v>
      </c>
      <c r="E1440" s="654"/>
    </row>
    <row r="1441" spans="1:5" x14ac:dyDescent="0.2">
      <c r="A1441" s="674"/>
      <c r="B1441" s="685" t="s">
        <v>1885</v>
      </c>
      <c r="C1441" s="685" t="s">
        <v>1665</v>
      </c>
      <c r="D1441" s="678">
        <v>3068.2</v>
      </c>
      <c r="E1441" s="654"/>
    </row>
    <row r="1442" spans="1:5" x14ac:dyDescent="0.2">
      <c r="A1442" s="674"/>
      <c r="B1442" s="685" t="s">
        <v>1886</v>
      </c>
      <c r="C1442" s="685" t="s">
        <v>1665</v>
      </c>
      <c r="D1442" s="678">
        <v>3068.2</v>
      </c>
      <c r="E1442" s="654"/>
    </row>
    <row r="1443" spans="1:5" x14ac:dyDescent="0.2">
      <c r="A1443" s="674"/>
      <c r="B1443" s="685" t="s">
        <v>1887</v>
      </c>
      <c r="C1443" s="685" t="s">
        <v>1665</v>
      </c>
      <c r="D1443" s="678">
        <v>3068.2</v>
      </c>
      <c r="E1443" s="654"/>
    </row>
    <row r="1444" spans="1:5" x14ac:dyDescent="0.2">
      <c r="A1444" s="674"/>
      <c r="B1444" s="685" t="s">
        <v>1888</v>
      </c>
      <c r="C1444" s="685" t="s">
        <v>1665</v>
      </c>
      <c r="D1444" s="678">
        <v>3068.2</v>
      </c>
      <c r="E1444" s="654"/>
    </row>
    <row r="1445" spans="1:5" x14ac:dyDescent="0.2">
      <c r="A1445" s="674"/>
      <c r="B1445" s="685" t="s">
        <v>1889</v>
      </c>
      <c r="C1445" s="685" t="s">
        <v>1665</v>
      </c>
      <c r="D1445" s="678">
        <v>3068.2</v>
      </c>
      <c r="E1445" s="654"/>
    </row>
    <row r="1446" spans="1:5" x14ac:dyDescent="0.2">
      <c r="A1446" s="674"/>
      <c r="B1446" s="685" t="s">
        <v>1890</v>
      </c>
      <c r="C1446" s="685" t="s">
        <v>1665</v>
      </c>
      <c r="D1446" s="678">
        <v>3068.2</v>
      </c>
      <c r="E1446" s="654"/>
    </row>
    <row r="1447" spans="1:5" x14ac:dyDescent="0.2">
      <c r="A1447" s="674"/>
      <c r="B1447" s="685" t="s">
        <v>1891</v>
      </c>
      <c r="C1447" s="685" t="s">
        <v>1665</v>
      </c>
      <c r="D1447" s="678">
        <v>3068.2</v>
      </c>
      <c r="E1447" s="654"/>
    </row>
    <row r="1448" spans="1:5" x14ac:dyDescent="0.2">
      <c r="A1448" s="674"/>
      <c r="B1448" s="685" t="s">
        <v>1892</v>
      </c>
      <c r="C1448" s="685" t="s">
        <v>1665</v>
      </c>
      <c r="D1448" s="678">
        <v>3068.2</v>
      </c>
      <c r="E1448" s="654"/>
    </row>
    <row r="1449" spans="1:5" x14ac:dyDescent="0.2">
      <c r="A1449" s="674"/>
      <c r="B1449" s="685" t="s">
        <v>1893</v>
      </c>
      <c r="C1449" s="685" t="s">
        <v>1665</v>
      </c>
      <c r="D1449" s="678">
        <v>3068.2</v>
      </c>
      <c r="E1449" s="654"/>
    </row>
    <row r="1450" spans="1:5" x14ac:dyDescent="0.2">
      <c r="A1450" s="674"/>
      <c r="B1450" s="685" t="s">
        <v>1894</v>
      </c>
      <c r="C1450" s="685" t="s">
        <v>1665</v>
      </c>
      <c r="D1450" s="678">
        <v>3068.2</v>
      </c>
      <c r="E1450" s="654"/>
    </row>
    <row r="1451" spans="1:5" x14ac:dyDescent="0.2">
      <c r="A1451" s="674"/>
      <c r="B1451" s="685" t="s">
        <v>1895</v>
      </c>
      <c r="C1451" s="685" t="s">
        <v>1665</v>
      </c>
      <c r="D1451" s="678">
        <v>3068.2</v>
      </c>
      <c r="E1451" s="654"/>
    </row>
    <row r="1452" spans="1:5" x14ac:dyDescent="0.2">
      <c r="A1452" s="674"/>
      <c r="B1452" s="685" t="s">
        <v>1896</v>
      </c>
      <c r="C1452" s="685" t="s">
        <v>1665</v>
      </c>
      <c r="D1452" s="678">
        <v>3068.2</v>
      </c>
      <c r="E1452" s="654"/>
    </row>
    <row r="1453" spans="1:5" x14ac:dyDescent="0.2">
      <c r="A1453" s="674"/>
      <c r="B1453" s="685" t="s">
        <v>1897</v>
      </c>
      <c r="C1453" s="685" t="s">
        <v>1665</v>
      </c>
      <c r="D1453" s="678">
        <v>3068.2</v>
      </c>
      <c r="E1453" s="654"/>
    </row>
    <row r="1454" spans="1:5" x14ac:dyDescent="0.2">
      <c r="A1454" s="674"/>
      <c r="B1454" s="685" t="s">
        <v>1898</v>
      </c>
      <c r="C1454" s="685" t="s">
        <v>1665</v>
      </c>
      <c r="D1454" s="678">
        <v>3068.2</v>
      </c>
      <c r="E1454" s="654"/>
    </row>
    <row r="1455" spans="1:5" x14ac:dyDescent="0.2">
      <c r="A1455" s="674"/>
      <c r="B1455" s="685" t="s">
        <v>1899</v>
      </c>
      <c r="C1455" s="685" t="s">
        <v>1665</v>
      </c>
      <c r="D1455" s="678">
        <v>3068.2</v>
      </c>
      <c r="E1455" s="654"/>
    </row>
    <row r="1456" spans="1:5" x14ac:dyDescent="0.2">
      <c r="A1456" s="674"/>
      <c r="B1456" s="685" t="s">
        <v>1900</v>
      </c>
      <c r="C1456" s="685" t="s">
        <v>1665</v>
      </c>
      <c r="D1456" s="678">
        <v>3068.2</v>
      </c>
      <c r="E1456" s="654"/>
    </row>
    <row r="1457" spans="1:5" x14ac:dyDescent="0.2">
      <c r="A1457" s="674"/>
      <c r="B1457" s="685" t="s">
        <v>1901</v>
      </c>
      <c r="C1457" s="685" t="s">
        <v>1665</v>
      </c>
      <c r="D1457" s="678">
        <v>3068.2</v>
      </c>
      <c r="E1457" s="654"/>
    </row>
    <row r="1458" spans="1:5" x14ac:dyDescent="0.2">
      <c r="A1458" s="674"/>
      <c r="B1458" s="685" t="s">
        <v>1902</v>
      </c>
      <c r="C1458" s="685" t="s">
        <v>1665</v>
      </c>
      <c r="D1458" s="678">
        <v>3068.2</v>
      </c>
      <c r="E1458" s="654"/>
    </row>
    <row r="1459" spans="1:5" x14ac:dyDescent="0.2">
      <c r="A1459" s="674"/>
      <c r="B1459" s="685" t="s">
        <v>1903</v>
      </c>
      <c r="C1459" s="685" t="s">
        <v>1665</v>
      </c>
      <c r="D1459" s="678">
        <v>3068.2</v>
      </c>
      <c r="E1459" s="654"/>
    </row>
    <row r="1460" spans="1:5" x14ac:dyDescent="0.2">
      <c r="A1460" s="674"/>
      <c r="B1460" s="685" t="s">
        <v>1904</v>
      </c>
      <c r="C1460" s="685" t="s">
        <v>1665</v>
      </c>
      <c r="D1460" s="678">
        <v>3068.2</v>
      </c>
      <c r="E1460" s="654"/>
    </row>
    <row r="1461" spans="1:5" x14ac:dyDescent="0.2">
      <c r="A1461" s="674"/>
      <c r="B1461" s="685" t="s">
        <v>1905</v>
      </c>
      <c r="C1461" s="685" t="s">
        <v>1665</v>
      </c>
      <c r="D1461" s="678">
        <v>3068.2</v>
      </c>
      <c r="E1461" s="654"/>
    </row>
    <row r="1462" spans="1:5" x14ac:dyDescent="0.2">
      <c r="A1462" s="674"/>
      <c r="B1462" s="685" t="s">
        <v>1906</v>
      </c>
      <c r="C1462" s="685" t="s">
        <v>1665</v>
      </c>
      <c r="D1462" s="678">
        <v>3068.2</v>
      </c>
      <c r="E1462" s="654"/>
    </row>
    <row r="1463" spans="1:5" x14ac:dyDescent="0.2">
      <c r="A1463" s="674"/>
      <c r="B1463" s="685" t="s">
        <v>1907</v>
      </c>
      <c r="C1463" s="685" t="s">
        <v>1665</v>
      </c>
      <c r="D1463" s="678">
        <v>3068.2</v>
      </c>
      <c r="E1463" s="654"/>
    </row>
    <row r="1464" spans="1:5" x14ac:dyDescent="0.2">
      <c r="A1464" s="674"/>
      <c r="B1464" s="685" t="s">
        <v>1908</v>
      </c>
      <c r="C1464" s="685" t="s">
        <v>1665</v>
      </c>
      <c r="D1464" s="678">
        <v>3068.2</v>
      </c>
      <c r="E1464" s="654"/>
    </row>
    <row r="1465" spans="1:5" x14ac:dyDescent="0.2">
      <c r="A1465" s="674"/>
      <c r="B1465" s="685" t="s">
        <v>1909</v>
      </c>
      <c r="C1465" s="685" t="s">
        <v>1665</v>
      </c>
      <c r="D1465" s="678">
        <v>3068.2</v>
      </c>
      <c r="E1465" s="654"/>
    </row>
    <row r="1466" spans="1:5" x14ac:dyDescent="0.2">
      <c r="A1466" s="674"/>
      <c r="B1466" s="685" t="s">
        <v>1910</v>
      </c>
      <c r="C1466" s="685" t="s">
        <v>1665</v>
      </c>
      <c r="D1466" s="678">
        <v>3068.2</v>
      </c>
      <c r="E1466" s="654"/>
    </row>
    <row r="1467" spans="1:5" x14ac:dyDescent="0.2">
      <c r="A1467" s="674"/>
      <c r="B1467" s="685" t="s">
        <v>1911</v>
      </c>
      <c r="C1467" s="685" t="s">
        <v>1665</v>
      </c>
      <c r="D1467" s="678">
        <v>3068.2</v>
      </c>
      <c r="E1467" s="654"/>
    </row>
    <row r="1468" spans="1:5" x14ac:dyDescent="0.2">
      <c r="A1468" s="674"/>
      <c r="B1468" s="685" t="s">
        <v>1912</v>
      </c>
      <c r="C1468" s="685" t="s">
        <v>1665</v>
      </c>
      <c r="D1468" s="678">
        <v>3068.2</v>
      </c>
      <c r="E1468" s="654"/>
    </row>
    <row r="1469" spans="1:5" x14ac:dyDescent="0.2">
      <c r="A1469" s="674"/>
      <c r="B1469" s="685" t="s">
        <v>1913</v>
      </c>
      <c r="C1469" s="685" t="s">
        <v>1665</v>
      </c>
      <c r="D1469" s="678">
        <v>3068.2</v>
      </c>
      <c r="E1469" s="654"/>
    </row>
    <row r="1470" spans="1:5" x14ac:dyDescent="0.2">
      <c r="A1470" s="674"/>
      <c r="B1470" s="685" t="s">
        <v>1914</v>
      </c>
      <c r="C1470" s="685" t="s">
        <v>1665</v>
      </c>
      <c r="D1470" s="678">
        <v>3068.2</v>
      </c>
      <c r="E1470" s="654"/>
    </row>
    <row r="1471" spans="1:5" x14ac:dyDescent="0.2">
      <c r="A1471" s="674"/>
      <c r="B1471" s="685" t="s">
        <v>1915</v>
      </c>
      <c r="C1471" s="685" t="s">
        <v>1665</v>
      </c>
      <c r="D1471" s="678">
        <v>3068.2</v>
      </c>
      <c r="E1471" s="654"/>
    </row>
    <row r="1472" spans="1:5" x14ac:dyDescent="0.2">
      <c r="A1472" s="674"/>
      <c r="B1472" s="685" t="s">
        <v>1916</v>
      </c>
      <c r="C1472" s="685" t="s">
        <v>1665</v>
      </c>
      <c r="D1472" s="678">
        <v>3068.2</v>
      </c>
      <c r="E1472" s="654"/>
    </row>
    <row r="1473" spans="1:5" x14ac:dyDescent="0.2">
      <c r="A1473" s="674"/>
      <c r="B1473" s="685" t="s">
        <v>1917</v>
      </c>
      <c r="C1473" s="685" t="s">
        <v>1665</v>
      </c>
      <c r="D1473" s="678">
        <v>3068.2</v>
      </c>
      <c r="E1473" s="654"/>
    </row>
    <row r="1474" spans="1:5" x14ac:dyDescent="0.2">
      <c r="A1474" s="674"/>
      <c r="B1474" s="685" t="s">
        <v>1918</v>
      </c>
      <c r="C1474" s="685" t="s">
        <v>1665</v>
      </c>
      <c r="D1474" s="678">
        <v>3068.2</v>
      </c>
      <c r="E1474" s="654"/>
    </row>
    <row r="1475" spans="1:5" x14ac:dyDescent="0.2">
      <c r="A1475" s="674"/>
      <c r="B1475" s="685" t="s">
        <v>1919</v>
      </c>
      <c r="C1475" s="685" t="s">
        <v>1665</v>
      </c>
      <c r="D1475" s="678">
        <v>3068.2</v>
      </c>
      <c r="E1475" s="654"/>
    </row>
    <row r="1476" spans="1:5" x14ac:dyDescent="0.2">
      <c r="A1476" s="674"/>
      <c r="B1476" s="685" t="s">
        <v>1920</v>
      </c>
      <c r="C1476" s="685" t="s">
        <v>1665</v>
      </c>
      <c r="D1476" s="678">
        <v>3068.2</v>
      </c>
      <c r="E1476" s="654"/>
    </row>
    <row r="1477" spans="1:5" x14ac:dyDescent="0.2">
      <c r="A1477" s="674"/>
      <c r="B1477" s="685" t="s">
        <v>1921</v>
      </c>
      <c r="C1477" s="685" t="s">
        <v>1922</v>
      </c>
      <c r="D1477" s="678">
        <v>1.1599999999999999</v>
      </c>
      <c r="E1477" s="654"/>
    </row>
    <row r="1478" spans="1:5" x14ac:dyDescent="0.2">
      <c r="A1478" s="674"/>
      <c r="B1478" s="685" t="s">
        <v>1923</v>
      </c>
      <c r="C1478" s="685" t="s">
        <v>1922</v>
      </c>
      <c r="D1478" s="678">
        <v>1.1599999999999999</v>
      </c>
      <c r="E1478" s="654"/>
    </row>
    <row r="1479" spans="1:5" x14ac:dyDescent="0.2">
      <c r="A1479" s="674"/>
      <c r="B1479" s="685" t="s">
        <v>1924</v>
      </c>
      <c r="C1479" s="685" t="s">
        <v>1922</v>
      </c>
      <c r="D1479" s="678">
        <v>1.1599999999999999</v>
      </c>
      <c r="E1479" s="654"/>
    </row>
    <row r="1480" spans="1:5" x14ac:dyDescent="0.2">
      <c r="A1480" s="674"/>
      <c r="B1480" s="685" t="s">
        <v>1925</v>
      </c>
      <c r="C1480" s="685" t="s">
        <v>1922</v>
      </c>
      <c r="D1480" s="678">
        <v>1.1599999999999999</v>
      </c>
      <c r="E1480" s="654"/>
    </row>
    <row r="1481" spans="1:5" x14ac:dyDescent="0.2">
      <c r="A1481" s="674"/>
      <c r="B1481" s="685" t="s">
        <v>1926</v>
      </c>
      <c r="C1481" s="685" t="s">
        <v>1922</v>
      </c>
      <c r="D1481" s="678">
        <v>1.1599999999999999</v>
      </c>
      <c r="E1481" s="654"/>
    </row>
    <row r="1482" spans="1:5" x14ac:dyDescent="0.2">
      <c r="A1482" s="674"/>
      <c r="B1482" s="685" t="s">
        <v>1927</v>
      </c>
      <c r="C1482" s="685" t="s">
        <v>1922</v>
      </c>
      <c r="D1482" s="678">
        <v>1.1599999999999999</v>
      </c>
      <c r="E1482" s="654"/>
    </row>
    <row r="1483" spans="1:5" x14ac:dyDescent="0.2">
      <c r="A1483" s="674"/>
      <c r="B1483" s="685" t="s">
        <v>1928</v>
      </c>
      <c r="C1483" s="685" t="s">
        <v>1922</v>
      </c>
      <c r="D1483" s="678">
        <v>1.1599999999999999</v>
      </c>
      <c r="E1483" s="654"/>
    </row>
    <row r="1484" spans="1:5" x14ac:dyDescent="0.2">
      <c r="A1484" s="674"/>
      <c r="B1484" s="685" t="s">
        <v>1929</v>
      </c>
      <c r="C1484" s="685" t="s">
        <v>1922</v>
      </c>
      <c r="D1484" s="678">
        <v>1.1599999999999999</v>
      </c>
      <c r="E1484" s="654"/>
    </row>
    <row r="1485" spans="1:5" x14ac:dyDescent="0.2">
      <c r="A1485" s="674"/>
      <c r="B1485" s="685" t="s">
        <v>1930</v>
      </c>
      <c r="C1485" s="685" t="s">
        <v>1922</v>
      </c>
      <c r="D1485" s="678">
        <v>1.1599999999999999</v>
      </c>
      <c r="E1485" s="654"/>
    </row>
    <row r="1486" spans="1:5" x14ac:dyDescent="0.2">
      <c r="A1486" s="674"/>
      <c r="B1486" s="685" t="s">
        <v>1931</v>
      </c>
      <c r="C1486" s="685" t="s">
        <v>1922</v>
      </c>
      <c r="D1486" s="678">
        <v>1.1599999999999999</v>
      </c>
      <c r="E1486" s="654"/>
    </row>
    <row r="1487" spans="1:5" x14ac:dyDescent="0.2">
      <c r="A1487" s="674"/>
      <c r="B1487" s="685" t="s">
        <v>1932</v>
      </c>
      <c r="C1487" s="685" t="s">
        <v>1922</v>
      </c>
      <c r="D1487" s="678">
        <v>1.1599999999999999</v>
      </c>
      <c r="E1487" s="654"/>
    </row>
    <row r="1488" spans="1:5" x14ac:dyDescent="0.2">
      <c r="A1488" s="674"/>
      <c r="B1488" s="685" t="s">
        <v>1933</v>
      </c>
      <c r="C1488" s="685" t="s">
        <v>1922</v>
      </c>
      <c r="D1488" s="678">
        <v>1.1599999999999999</v>
      </c>
      <c r="E1488" s="654"/>
    </row>
    <row r="1489" spans="1:5" x14ac:dyDescent="0.2">
      <c r="A1489" s="674"/>
      <c r="B1489" s="685" t="s">
        <v>1934</v>
      </c>
      <c r="C1489" s="685" t="s">
        <v>1922</v>
      </c>
      <c r="D1489" s="678">
        <v>1.1599999999999999</v>
      </c>
      <c r="E1489" s="654"/>
    </row>
    <row r="1490" spans="1:5" x14ac:dyDescent="0.2">
      <c r="A1490" s="674"/>
      <c r="B1490" s="685" t="s">
        <v>1935</v>
      </c>
      <c r="C1490" s="685" t="s">
        <v>1922</v>
      </c>
      <c r="D1490" s="678">
        <v>1.1599999999999999</v>
      </c>
      <c r="E1490" s="654"/>
    </row>
    <row r="1491" spans="1:5" x14ac:dyDescent="0.2">
      <c r="A1491" s="674"/>
      <c r="B1491" s="685" t="s">
        <v>1936</v>
      </c>
      <c r="C1491" s="685" t="s">
        <v>1922</v>
      </c>
      <c r="D1491" s="678">
        <v>1.1599999999999999</v>
      </c>
      <c r="E1491" s="654"/>
    </row>
    <row r="1492" spans="1:5" x14ac:dyDescent="0.2">
      <c r="A1492" s="674"/>
      <c r="B1492" s="685" t="s">
        <v>1937</v>
      </c>
      <c r="C1492" s="685" t="s">
        <v>1922</v>
      </c>
      <c r="D1492" s="678">
        <v>1.1599999999999999</v>
      </c>
      <c r="E1492" s="654"/>
    </row>
    <row r="1493" spans="1:5" x14ac:dyDescent="0.2">
      <c r="A1493" s="674"/>
      <c r="B1493" s="685" t="s">
        <v>1938</v>
      </c>
      <c r="C1493" s="685" t="s">
        <v>1922</v>
      </c>
      <c r="D1493" s="678">
        <v>1.1599999999999999</v>
      </c>
      <c r="E1493" s="654"/>
    </row>
    <row r="1494" spans="1:5" x14ac:dyDescent="0.2">
      <c r="A1494" s="674"/>
      <c r="B1494" s="685" t="s">
        <v>1939</v>
      </c>
      <c r="C1494" s="685" t="s">
        <v>1922</v>
      </c>
      <c r="D1494" s="678">
        <v>1.1599999999999999</v>
      </c>
      <c r="E1494" s="654"/>
    </row>
    <row r="1495" spans="1:5" x14ac:dyDescent="0.2">
      <c r="A1495" s="674"/>
      <c r="B1495" s="685" t="s">
        <v>1940</v>
      </c>
      <c r="C1495" s="685" t="s">
        <v>1922</v>
      </c>
      <c r="D1495" s="678">
        <v>1.1599999999999999</v>
      </c>
      <c r="E1495" s="654"/>
    </row>
    <row r="1496" spans="1:5" x14ac:dyDescent="0.2">
      <c r="A1496" s="674"/>
      <c r="B1496" s="685" t="s">
        <v>1941</v>
      </c>
      <c r="C1496" s="685" t="s">
        <v>1922</v>
      </c>
      <c r="D1496" s="678">
        <v>1.1599999999999999</v>
      </c>
      <c r="E1496" s="654"/>
    </row>
    <row r="1497" spans="1:5" x14ac:dyDescent="0.2">
      <c r="A1497" s="674"/>
      <c r="B1497" s="685" t="s">
        <v>1942</v>
      </c>
      <c r="C1497" s="685" t="s">
        <v>1922</v>
      </c>
      <c r="D1497" s="678">
        <v>1.1599999999999999</v>
      </c>
      <c r="E1497" s="654"/>
    </row>
    <row r="1498" spans="1:5" x14ac:dyDescent="0.2">
      <c r="A1498" s="674"/>
      <c r="B1498" s="685" t="s">
        <v>1943</v>
      </c>
      <c r="C1498" s="685" t="s">
        <v>1922</v>
      </c>
      <c r="D1498" s="678">
        <v>1.1599999999999999</v>
      </c>
      <c r="E1498" s="654"/>
    </row>
    <row r="1499" spans="1:5" x14ac:dyDescent="0.2">
      <c r="A1499" s="674"/>
      <c r="B1499" s="685" t="s">
        <v>1944</v>
      </c>
      <c r="C1499" s="685" t="s">
        <v>1922</v>
      </c>
      <c r="D1499" s="678">
        <v>1.1599999999999999</v>
      </c>
      <c r="E1499" s="654"/>
    </row>
    <row r="1500" spans="1:5" x14ac:dyDescent="0.2">
      <c r="A1500" s="674"/>
      <c r="B1500" s="685" t="s">
        <v>1945</v>
      </c>
      <c r="C1500" s="685" t="s">
        <v>1922</v>
      </c>
      <c r="D1500" s="678">
        <v>1.1599999999999999</v>
      </c>
      <c r="E1500" s="654"/>
    </row>
    <row r="1501" spans="1:5" x14ac:dyDescent="0.2">
      <c r="A1501" s="674"/>
      <c r="B1501" s="685" t="s">
        <v>1946</v>
      </c>
      <c r="C1501" s="685" t="s">
        <v>1922</v>
      </c>
      <c r="D1501" s="678">
        <v>1.1599999999999999</v>
      </c>
      <c r="E1501" s="654"/>
    </row>
    <row r="1502" spans="1:5" x14ac:dyDescent="0.2">
      <c r="A1502" s="674"/>
      <c r="B1502" s="685" t="s">
        <v>1947</v>
      </c>
      <c r="C1502" s="685" t="s">
        <v>1922</v>
      </c>
      <c r="D1502" s="678">
        <v>1.1599999999999999</v>
      </c>
      <c r="E1502" s="654"/>
    </row>
    <row r="1503" spans="1:5" x14ac:dyDescent="0.2">
      <c r="A1503" s="674"/>
      <c r="B1503" s="685" t="s">
        <v>1948</v>
      </c>
      <c r="C1503" s="685" t="s">
        <v>1922</v>
      </c>
      <c r="D1503" s="678">
        <v>1.1599999999999999</v>
      </c>
      <c r="E1503" s="654"/>
    </row>
    <row r="1504" spans="1:5" x14ac:dyDescent="0.2">
      <c r="A1504" s="674"/>
      <c r="B1504" s="685" t="s">
        <v>1949</v>
      </c>
      <c r="C1504" s="685" t="s">
        <v>1922</v>
      </c>
      <c r="D1504" s="678">
        <v>1.1599999999999999</v>
      </c>
      <c r="E1504" s="654"/>
    </row>
    <row r="1505" spans="1:5" x14ac:dyDescent="0.2">
      <c r="A1505" s="674"/>
      <c r="B1505" s="685" t="s">
        <v>1950</v>
      </c>
      <c r="C1505" s="685" t="s">
        <v>1922</v>
      </c>
      <c r="D1505" s="678">
        <v>1.1599999999999999</v>
      </c>
      <c r="E1505" s="654"/>
    </row>
    <row r="1506" spans="1:5" x14ac:dyDescent="0.2">
      <c r="A1506" s="674"/>
      <c r="B1506" s="685" t="s">
        <v>1951</v>
      </c>
      <c r="C1506" s="685" t="s">
        <v>1922</v>
      </c>
      <c r="D1506" s="678">
        <v>1.1599999999999999</v>
      </c>
      <c r="E1506" s="654"/>
    </row>
    <row r="1507" spans="1:5" x14ac:dyDescent="0.2">
      <c r="A1507" s="674"/>
      <c r="B1507" s="685" t="s">
        <v>1952</v>
      </c>
      <c r="C1507" s="685" t="s">
        <v>1922</v>
      </c>
      <c r="D1507" s="678">
        <v>1.1599999999999999</v>
      </c>
      <c r="E1507" s="654"/>
    </row>
    <row r="1508" spans="1:5" x14ac:dyDescent="0.2">
      <c r="A1508" s="674"/>
      <c r="B1508" s="685" t="s">
        <v>1953</v>
      </c>
      <c r="C1508" s="685" t="s">
        <v>1922</v>
      </c>
      <c r="D1508" s="678">
        <v>1.1599999999999999</v>
      </c>
      <c r="E1508" s="654"/>
    </row>
    <row r="1509" spans="1:5" x14ac:dyDescent="0.2">
      <c r="A1509" s="674"/>
      <c r="B1509" s="685" t="s">
        <v>1954</v>
      </c>
      <c r="C1509" s="685" t="s">
        <v>1922</v>
      </c>
      <c r="D1509" s="678">
        <v>1.1599999999999999</v>
      </c>
      <c r="E1509" s="654"/>
    </row>
    <row r="1510" spans="1:5" x14ac:dyDescent="0.2">
      <c r="A1510" s="674"/>
      <c r="B1510" s="685" t="s">
        <v>1955</v>
      </c>
      <c r="C1510" s="685" t="s">
        <v>1922</v>
      </c>
      <c r="D1510" s="678">
        <v>1.1599999999999999</v>
      </c>
      <c r="E1510" s="654"/>
    </row>
    <row r="1511" spans="1:5" x14ac:dyDescent="0.2">
      <c r="A1511" s="674"/>
      <c r="B1511" s="685" t="s">
        <v>1956</v>
      </c>
      <c r="C1511" s="685" t="s">
        <v>1922</v>
      </c>
      <c r="D1511" s="678">
        <v>1.1599999999999999</v>
      </c>
      <c r="E1511" s="654"/>
    </row>
    <row r="1512" spans="1:5" x14ac:dyDescent="0.2">
      <c r="A1512" s="674"/>
      <c r="B1512" s="685" t="s">
        <v>1957</v>
      </c>
      <c r="C1512" s="685" t="s">
        <v>1922</v>
      </c>
      <c r="D1512" s="678">
        <v>1.1599999999999999</v>
      </c>
      <c r="E1512" s="654"/>
    </row>
    <row r="1513" spans="1:5" x14ac:dyDescent="0.2">
      <c r="A1513" s="674"/>
      <c r="B1513" s="685" t="s">
        <v>1958</v>
      </c>
      <c r="C1513" s="685" t="s">
        <v>1922</v>
      </c>
      <c r="D1513" s="678">
        <v>1.1599999999999999</v>
      </c>
      <c r="E1513" s="654"/>
    </row>
    <row r="1514" spans="1:5" x14ac:dyDescent="0.2">
      <c r="A1514" s="674"/>
      <c r="B1514" s="685" t="s">
        <v>1959</v>
      </c>
      <c r="C1514" s="685" t="s">
        <v>1922</v>
      </c>
      <c r="D1514" s="678">
        <v>1.1599999999999999</v>
      </c>
      <c r="E1514" s="654"/>
    </row>
    <row r="1515" spans="1:5" x14ac:dyDescent="0.2">
      <c r="A1515" s="674"/>
      <c r="B1515" s="685" t="s">
        <v>1960</v>
      </c>
      <c r="C1515" s="685" t="s">
        <v>1922</v>
      </c>
      <c r="D1515" s="678">
        <v>1.1599999999999999</v>
      </c>
      <c r="E1515" s="654"/>
    </row>
    <row r="1516" spans="1:5" x14ac:dyDescent="0.2">
      <c r="A1516" s="674"/>
      <c r="B1516" s="685" t="s">
        <v>1961</v>
      </c>
      <c r="C1516" s="685" t="s">
        <v>1922</v>
      </c>
      <c r="D1516" s="678">
        <v>1.1599999999999999</v>
      </c>
      <c r="E1516" s="654"/>
    </row>
    <row r="1517" spans="1:5" x14ac:dyDescent="0.2">
      <c r="A1517" s="674"/>
      <c r="B1517" s="685" t="s">
        <v>1962</v>
      </c>
      <c r="C1517" s="685" t="s">
        <v>1922</v>
      </c>
      <c r="D1517" s="678">
        <v>1.1599999999999999</v>
      </c>
      <c r="E1517" s="654"/>
    </row>
    <row r="1518" spans="1:5" x14ac:dyDescent="0.2">
      <c r="A1518" s="674"/>
      <c r="B1518" s="685" t="s">
        <v>1963</v>
      </c>
      <c r="C1518" s="685" t="s">
        <v>1922</v>
      </c>
      <c r="D1518" s="678">
        <v>1.1599999999999999</v>
      </c>
      <c r="E1518" s="654"/>
    </row>
    <row r="1519" spans="1:5" x14ac:dyDescent="0.2">
      <c r="A1519" s="674"/>
      <c r="B1519" s="685" t="s">
        <v>1964</v>
      </c>
      <c r="C1519" s="685" t="s">
        <v>1922</v>
      </c>
      <c r="D1519" s="678">
        <v>1.1599999999999999</v>
      </c>
      <c r="E1519" s="654"/>
    </row>
    <row r="1520" spans="1:5" x14ac:dyDescent="0.2">
      <c r="A1520" s="674"/>
      <c r="B1520" s="685" t="s">
        <v>1965</v>
      </c>
      <c r="C1520" s="685" t="s">
        <v>1922</v>
      </c>
      <c r="D1520" s="678">
        <v>1.1599999999999999</v>
      </c>
      <c r="E1520" s="654"/>
    </row>
    <row r="1521" spans="1:5" x14ac:dyDescent="0.2">
      <c r="A1521" s="674"/>
      <c r="B1521" s="685" t="s">
        <v>1966</v>
      </c>
      <c r="C1521" s="685" t="s">
        <v>1922</v>
      </c>
      <c r="D1521" s="678">
        <v>1.1599999999999999</v>
      </c>
      <c r="E1521" s="654"/>
    </row>
    <row r="1522" spans="1:5" x14ac:dyDescent="0.2">
      <c r="A1522" s="674"/>
      <c r="B1522" s="685" t="s">
        <v>1967</v>
      </c>
      <c r="C1522" s="685" t="s">
        <v>1922</v>
      </c>
      <c r="D1522" s="678">
        <v>1.1599999999999999</v>
      </c>
      <c r="E1522" s="654"/>
    </row>
    <row r="1523" spans="1:5" x14ac:dyDescent="0.2">
      <c r="A1523" s="674"/>
      <c r="B1523" s="685" t="s">
        <v>1968</v>
      </c>
      <c r="C1523" s="685" t="s">
        <v>1922</v>
      </c>
      <c r="D1523" s="678">
        <v>1.1599999999999999</v>
      </c>
      <c r="E1523" s="654"/>
    </row>
    <row r="1524" spans="1:5" x14ac:dyDescent="0.2">
      <c r="A1524" s="674"/>
      <c r="B1524" s="685" t="s">
        <v>1969</v>
      </c>
      <c r="C1524" s="685" t="s">
        <v>1922</v>
      </c>
      <c r="D1524" s="678">
        <v>1.1599999999999999</v>
      </c>
      <c r="E1524" s="654"/>
    </row>
    <row r="1525" spans="1:5" x14ac:dyDescent="0.2">
      <c r="A1525" s="674"/>
      <c r="B1525" s="685" t="s">
        <v>1970</v>
      </c>
      <c r="C1525" s="685" t="s">
        <v>1922</v>
      </c>
      <c r="D1525" s="678">
        <v>1.1599999999999999</v>
      </c>
      <c r="E1525" s="654"/>
    </row>
    <row r="1526" spans="1:5" x14ac:dyDescent="0.2">
      <c r="A1526" s="674"/>
      <c r="B1526" s="685" t="s">
        <v>1971</v>
      </c>
      <c r="C1526" s="685" t="s">
        <v>1922</v>
      </c>
      <c r="D1526" s="678">
        <v>1.1599999999999999</v>
      </c>
      <c r="E1526" s="654"/>
    </row>
    <row r="1527" spans="1:5" x14ac:dyDescent="0.2">
      <c r="A1527" s="674"/>
      <c r="B1527" s="685" t="s">
        <v>1972</v>
      </c>
      <c r="C1527" s="685" t="s">
        <v>1922</v>
      </c>
      <c r="D1527" s="678">
        <v>1.1599999999999999</v>
      </c>
      <c r="E1527" s="654"/>
    </row>
    <row r="1528" spans="1:5" x14ac:dyDescent="0.2">
      <c r="A1528" s="674"/>
      <c r="B1528" s="685" t="s">
        <v>1973</v>
      </c>
      <c r="C1528" s="685" t="s">
        <v>1922</v>
      </c>
      <c r="D1528" s="678">
        <v>1.1599999999999999</v>
      </c>
      <c r="E1528" s="654"/>
    </row>
    <row r="1529" spans="1:5" x14ac:dyDescent="0.2">
      <c r="A1529" s="674"/>
      <c r="B1529" s="685" t="s">
        <v>1974</v>
      </c>
      <c r="C1529" s="685" t="s">
        <v>1922</v>
      </c>
      <c r="D1529" s="678">
        <v>1.1599999999999999</v>
      </c>
      <c r="E1529" s="654"/>
    </row>
    <row r="1530" spans="1:5" x14ac:dyDescent="0.2">
      <c r="A1530" s="674"/>
      <c r="B1530" s="685" t="s">
        <v>1975</v>
      </c>
      <c r="C1530" s="685" t="s">
        <v>1922</v>
      </c>
      <c r="D1530" s="678">
        <v>1.1599999999999999</v>
      </c>
      <c r="E1530" s="654"/>
    </row>
    <row r="1531" spans="1:5" x14ac:dyDescent="0.2">
      <c r="A1531" s="674"/>
      <c r="B1531" s="685" t="s">
        <v>1976</v>
      </c>
      <c r="C1531" s="685" t="s">
        <v>1922</v>
      </c>
      <c r="D1531" s="678">
        <v>1.1599999999999999</v>
      </c>
      <c r="E1531" s="654"/>
    </row>
    <row r="1532" spans="1:5" x14ac:dyDescent="0.2">
      <c r="A1532" s="674"/>
      <c r="B1532" s="685" t="s">
        <v>1977</v>
      </c>
      <c r="C1532" s="685" t="s">
        <v>1922</v>
      </c>
      <c r="D1532" s="678">
        <v>1.1599999999999999</v>
      </c>
      <c r="E1532" s="654"/>
    </row>
    <row r="1533" spans="1:5" x14ac:dyDescent="0.2">
      <c r="A1533" s="674"/>
      <c r="B1533" s="685" t="s">
        <v>1978</v>
      </c>
      <c r="C1533" s="685" t="s">
        <v>1922</v>
      </c>
      <c r="D1533" s="678">
        <v>1.1599999999999999</v>
      </c>
      <c r="E1533" s="654"/>
    </row>
    <row r="1534" spans="1:5" x14ac:dyDescent="0.2">
      <c r="A1534" s="674"/>
      <c r="B1534" s="685" t="s">
        <v>1979</v>
      </c>
      <c r="C1534" s="685" t="s">
        <v>1922</v>
      </c>
      <c r="D1534" s="678">
        <v>1.1599999999999999</v>
      </c>
      <c r="E1534" s="654"/>
    </row>
    <row r="1535" spans="1:5" x14ac:dyDescent="0.2">
      <c r="A1535" s="674"/>
      <c r="B1535" s="685" t="s">
        <v>1980</v>
      </c>
      <c r="C1535" s="685" t="s">
        <v>1922</v>
      </c>
      <c r="D1535" s="678">
        <v>1.1599999999999999</v>
      </c>
      <c r="E1535" s="654"/>
    </row>
    <row r="1536" spans="1:5" x14ac:dyDescent="0.2">
      <c r="A1536" s="674"/>
      <c r="B1536" s="685" t="s">
        <v>1981</v>
      </c>
      <c r="C1536" s="685" t="s">
        <v>1922</v>
      </c>
      <c r="D1536" s="678">
        <v>1.1599999999999999</v>
      </c>
      <c r="E1536" s="654"/>
    </row>
    <row r="1537" spans="1:5" x14ac:dyDescent="0.2">
      <c r="A1537" s="674"/>
      <c r="B1537" s="685" t="s">
        <v>1982</v>
      </c>
      <c r="C1537" s="685" t="s">
        <v>1922</v>
      </c>
      <c r="D1537" s="678">
        <v>1.1599999999999999</v>
      </c>
      <c r="E1537" s="654"/>
    </row>
    <row r="1538" spans="1:5" x14ac:dyDescent="0.2">
      <c r="A1538" s="674"/>
      <c r="B1538" s="685" t="s">
        <v>1983</v>
      </c>
      <c r="C1538" s="685" t="s">
        <v>1922</v>
      </c>
      <c r="D1538" s="678">
        <v>1.1599999999999999</v>
      </c>
      <c r="E1538" s="654"/>
    </row>
    <row r="1539" spans="1:5" x14ac:dyDescent="0.2">
      <c r="A1539" s="674"/>
      <c r="B1539" s="685" t="s">
        <v>1984</v>
      </c>
      <c r="C1539" s="685" t="s">
        <v>1922</v>
      </c>
      <c r="D1539" s="678">
        <v>1.1599999999999999</v>
      </c>
      <c r="E1539" s="654"/>
    </row>
    <row r="1540" spans="1:5" x14ac:dyDescent="0.2">
      <c r="A1540" s="674"/>
      <c r="B1540" s="685" t="s">
        <v>1985</v>
      </c>
      <c r="C1540" s="685" t="s">
        <v>1922</v>
      </c>
      <c r="D1540" s="678">
        <v>1.1599999999999999</v>
      </c>
      <c r="E1540" s="654"/>
    </row>
    <row r="1541" spans="1:5" x14ac:dyDescent="0.2">
      <c r="A1541" s="674"/>
      <c r="B1541" s="685" t="s">
        <v>1986</v>
      </c>
      <c r="C1541" s="685" t="s">
        <v>1922</v>
      </c>
      <c r="D1541" s="678">
        <v>1.1599999999999999</v>
      </c>
      <c r="E1541" s="654"/>
    </row>
    <row r="1542" spans="1:5" x14ac:dyDescent="0.2">
      <c r="A1542" s="674"/>
      <c r="B1542" s="685" t="s">
        <v>1987</v>
      </c>
      <c r="C1542" s="685" t="s">
        <v>1922</v>
      </c>
      <c r="D1542" s="678">
        <v>1.1599999999999999</v>
      </c>
      <c r="E1542" s="654"/>
    </row>
    <row r="1543" spans="1:5" x14ac:dyDescent="0.2">
      <c r="A1543" s="674"/>
      <c r="B1543" s="685" t="s">
        <v>1988</v>
      </c>
      <c r="C1543" s="685" t="s">
        <v>1922</v>
      </c>
      <c r="D1543" s="678">
        <v>1.1599999999999999</v>
      </c>
      <c r="E1543" s="654"/>
    </row>
    <row r="1544" spans="1:5" x14ac:dyDescent="0.2">
      <c r="A1544" s="674"/>
      <c r="B1544" s="685" t="s">
        <v>1989</v>
      </c>
      <c r="C1544" s="685" t="s">
        <v>1922</v>
      </c>
      <c r="D1544" s="678">
        <v>1.1599999999999999</v>
      </c>
      <c r="E1544" s="654"/>
    </row>
    <row r="1545" spans="1:5" x14ac:dyDescent="0.2">
      <c r="A1545" s="674"/>
      <c r="B1545" s="685" t="s">
        <v>1990</v>
      </c>
      <c r="C1545" s="685" t="s">
        <v>1922</v>
      </c>
      <c r="D1545" s="678">
        <v>1.1599999999999999</v>
      </c>
      <c r="E1545" s="654"/>
    </row>
    <row r="1546" spans="1:5" x14ac:dyDescent="0.2">
      <c r="A1546" s="674"/>
      <c r="B1546" s="685" t="s">
        <v>1991</v>
      </c>
      <c r="C1546" s="685" t="s">
        <v>1922</v>
      </c>
      <c r="D1546" s="678">
        <v>1.1599999999999999</v>
      </c>
      <c r="E1546" s="654"/>
    </row>
    <row r="1547" spans="1:5" x14ac:dyDescent="0.2">
      <c r="A1547" s="674"/>
      <c r="B1547" s="685" t="s">
        <v>1992</v>
      </c>
      <c r="C1547" s="685" t="s">
        <v>1922</v>
      </c>
      <c r="D1547" s="678">
        <v>1.1599999999999999</v>
      </c>
      <c r="E1547" s="654"/>
    </row>
    <row r="1548" spans="1:5" x14ac:dyDescent="0.2">
      <c r="A1548" s="674"/>
      <c r="B1548" s="685" t="s">
        <v>1993</v>
      </c>
      <c r="C1548" s="685" t="s">
        <v>1922</v>
      </c>
      <c r="D1548" s="678">
        <v>1.1599999999999999</v>
      </c>
      <c r="E1548" s="654"/>
    </row>
    <row r="1549" spans="1:5" x14ac:dyDescent="0.2">
      <c r="A1549" s="674"/>
      <c r="B1549" s="685" t="s">
        <v>1994</v>
      </c>
      <c r="C1549" s="685" t="s">
        <v>1922</v>
      </c>
      <c r="D1549" s="678">
        <v>1.1599999999999999</v>
      </c>
      <c r="E1549" s="654"/>
    </row>
    <row r="1550" spans="1:5" x14ac:dyDescent="0.2">
      <c r="A1550" s="674"/>
      <c r="B1550" s="685" t="s">
        <v>1995</v>
      </c>
      <c r="C1550" s="685" t="s">
        <v>1922</v>
      </c>
      <c r="D1550" s="678">
        <v>1.1599999999999999</v>
      </c>
      <c r="E1550" s="654"/>
    </row>
    <row r="1551" spans="1:5" x14ac:dyDescent="0.2">
      <c r="A1551" s="674"/>
      <c r="B1551" s="685" t="s">
        <v>1996</v>
      </c>
      <c r="C1551" s="685" t="s">
        <v>1922</v>
      </c>
      <c r="D1551" s="678">
        <v>1.1599999999999999</v>
      </c>
      <c r="E1551" s="654"/>
    </row>
    <row r="1552" spans="1:5" x14ac:dyDescent="0.2">
      <c r="A1552" s="674"/>
      <c r="B1552" s="685" t="s">
        <v>1997</v>
      </c>
      <c r="C1552" s="685" t="s">
        <v>1922</v>
      </c>
      <c r="D1552" s="678">
        <v>1.1599999999999999</v>
      </c>
      <c r="E1552" s="654"/>
    </row>
    <row r="1553" spans="1:5" x14ac:dyDescent="0.2">
      <c r="A1553" s="674"/>
      <c r="B1553" s="685" t="s">
        <v>1998</v>
      </c>
      <c r="C1553" s="685" t="s">
        <v>1922</v>
      </c>
      <c r="D1553" s="678">
        <v>1.1599999999999999</v>
      </c>
      <c r="E1553" s="654"/>
    </row>
    <row r="1554" spans="1:5" x14ac:dyDescent="0.2">
      <c r="A1554" s="674"/>
      <c r="B1554" s="685" t="s">
        <v>1999</v>
      </c>
      <c r="C1554" s="685" t="s">
        <v>1922</v>
      </c>
      <c r="D1554" s="678">
        <v>1.1599999999999999</v>
      </c>
      <c r="E1554" s="654"/>
    </row>
    <row r="1555" spans="1:5" x14ac:dyDescent="0.2">
      <c r="A1555" s="674"/>
      <c r="B1555" s="685" t="s">
        <v>2000</v>
      </c>
      <c r="C1555" s="685" t="s">
        <v>1922</v>
      </c>
      <c r="D1555" s="678">
        <v>1.1599999999999999</v>
      </c>
      <c r="E1555" s="654"/>
    </row>
    <row r="1556" spans="1:5" x14ac:dyDescent="0.2">
      <c r="A1556" s="674"/>
      <c r="B1556" s="685" t="s">
        <v>2001</v>
      </c>
      <c r="C1556" s="685" t="s">
        <v>1922</v>
      </c>
      <c r="D1556" s="678">
        <v>1.1599999999999999</v>
      </c>
      <c r="E1556" s="654"/>
    </row>
    <row r="1557" spans="1:5" x14ac:dyDescent="0.2">
      <c r="A1557" s="674"/>
      <c r="B1557" s="685" t="s">
        <v>2002</v>
      </c>
      <c r="C1557" s="685" t="s">
        <v>1922</v>
      </c>
      <c r="D1557" s="678">
        <v>1.1599999999999999</v>
      </c>
      <c r="E1557" s="654"/>
    </row>
    <row r="1558" spans="1:5" x14ac:dyDescent="0.2">
      <c r="A1558" s="674"/>
      <c r="B1558" s="685" t="s">
        <v>2003</v>
      </c>
      <c r="C1558" s="685" t="s">
        <v>1922</v>
      </c>
      <c r="D1558" s="678">
        <v>1.1599999999999999</v>
      </c>
      <c r="E1558" s="654"/>
    </row>
    <row r="1559" spans="1:5" x14ac:dyDescent="0.2">
      <c r="A1559" s="674"/>
      <c r="B1559" s="685" t="s">
        <v>2004</v>
      </c>
      <c r="C1559" s="685" t="s">
        <v>1922</v>
      </c>
      <c r="D1559" s="678">
        <v>1.1599999999999999</v>
      </c>
      <c r="E1559" s="654"/>
    </row>
    <row r="1560" spans="1:5" x14ac:dyDescent="0.2">
      <c r="A1560" s="674"/>
      <c r="B1560" s="685" t="s">
        <v>2005</v>
      </c>
      <c r="C1560" s="685" t="s">
        <v>1922</v>
      </c>
      <c r="D1560" s="678">
        <v>1.1599999999999999</v>
      </c>
      <c r="E1560" s="654"/>
    </row>
    <row r="1561" spans="1:5" x14ac:dyDescent="0.2">
      <c r="A1561" s="674"/>
      <c r="B1561" s="685" t="s">
        <v>2006</v>
      </c>
      <c r="C1561" s="685" t="s">
        <v>1922</v>
      </c>
      <c r="D1561" s="678">
        <v>1.1599999999999999</v>
      </c>
      <c r="E1561" s="654"/>
    </row>
    <row r="1562" spans="1:5" x14ac:dyDescent="0.2">
      <c r="A1562" s="674"/>
      <c r="B1562" s="685" t="s">
        <v>2007</v>
      </c>
      <c r="C1562" s="685" t="s">
        <v>1922</v>
      </c>
      <c r="D1562" s="678">
        <v>1.1599999999999999</v>
      </c>
      <c r="E1562" s="654"/>
    </row>
    <row r="1563" spans="1:5" x14ac:dyDescent="0.2">
      <c r="A1563" s="674"/>
      <c r="B1563" s="685" t="s">
        <v>2008</v>
      </c>
      <c r="C1563" s="685" t="s">
        <v>1922</v>
      </c>
      <c r="D1563" s="678">
        <v>1.1599999999999999</v>
      </c>
      <c r="E1563" s="654"/>
    </row>
    <row r="1564" spans="1:5" x14ac:dyDescent="0.2">
      <c r="A1564" s="674"/>
      <c r="B1564" s="685" t="s">
        <v>2009</v>
      </c>
      <c r="C1564" s="685" t="s">
        <v>1922</v>
      </c>
      <c r="D1564" s="678">
        <v>1.1599999999999999</v>
      </c>
      <c r="E1564" s="654"/>
    </row>
    <row r="1565" spans="1:5" x14ac:dyDescent="0.2">
      <c r="A1565" s="674"/>
      <c r="B1565" s="685" t="s">
        <v>2010</v>
      </c>
      <c r="C1565" s="685" t="s">
        <v>1922</v>
      </c>
      <c r="D1565" s="678">
        <v>1.1599999999999999</v>
      </c>
      <c r="E1565" s="654"/>
    </row>
    <row r="1566" spans="1:5" x14ac:dyDescent="0.2">
      <c r="A1566" s="674"/>
      <c r="B1566" s="685" t="s">
        <v>2011</v>
      </c>
      <c r="C1566" s="685" t="s">
        <v>1922</v>
      </c>
      <c r="D1566" s="678">
        <v>1.1599999999999999</v>
      </c>
      <c r="E1566" s="654"/>
    </row>
    <row r="1567" spans="1:5" x14ac:dyDescent="0.2">
      <c r="A1567" s="674"/>
      <c r="B1567" s="685" t="s">
        <v>2012</v>
      </c>
      <c r="C1567" s="685" t="s">
        <v>1922</v>
      </c>
      <c r="D1567" s="678">
        <v>1.1599999999999999</v>
      </c>
      <c r="E1567" s="654"/>
    </row>
    <row r="1568" spans="1:5" x14ac:dyDescent="0.2">
      <c r="A1568" s="674"/>
      <c r="B1568" s="685" t="s">
        <v>2013</v>
      </c>
      <c r="C1568" s="685" t="s">
        <v>1922</v>
      </c>
      <c r="D1568" s="678">
        <v>1.1599999999999999</v>
      </c>
      <c r="E1568" s="654"/>
    </row>
    <row r="1569" spans="1:5" x14ac:dyDescent="0.2">
      <c r="A1569" s="674"/>
      <c r="B1569" s="685" t="s">
        <v>2014</v>
      </c>
      <c r="C1569" s="685" t="s">
        <v>1922</v>
      </c>
      <c r="D1569" s="678">
        <v>1.1599999999999999</v>
      </c>
      <c r="E1569" s="654"/>
    </row>
    <row r="1570" spans="1:5" x14ac:dyDescent="0.2">
      <c r="A1570" s="674"/>
      <c r="B1570" s="685" t="s">
        <v>2015</v>
      </c>
      <c r="C1570" s="685" t="s">
        <v>1922</v>
      </c>
      <c r="D1570" s="678">
        <v>1.1599999999999999</v>
      </c>
      <c r="E1570" s="654"/>
    </row>
    <row r="1571" spans="1:5" x14ac:dyDescent="0.2">
      <c r="A1571" s="674"/>
      <c r="B1571" s="685" t="s">
        <v>2016</v>
      </c>
      <c r="C1571" s="685" t="s">
        <v>1922</v>
      </c>
      <c r="D1571" s="678">
        <v>1.1599999999999999</v>
      </c>
      <c r="E1571" s="654"/>
    </row>
    <row r="1572" spans="1:5" x14ac:dyDescent="0.2">
      <c r="A1572" s="674"/>
      <c r="B1572" s="685" t="s">
        <v>2017</v>
      </c>
      <c r="C1572" s="685" t="s">
        <v>1922</v>
      </c>
      <c r="D1572" s="678">
        <v>1.1599999999999999</v>
      </c>
      <c r="E1572" s="654"/>
    </row>
    <row r="1573" spans="1:5" x14ac:dyDescent="0.2">
      <c r="A1573" s="674"/>
      <c r="B1573" s="685" t="s">
        <v>2018</v>
      </c>
      <c r="C1573" s="685" t="s">
        <v>1922</v>
      </c>
      <c r="D1573" s="678">
        <v>1.1599999999999999</v>
      </c>
      <c r="E1573" s="654"/>
    </row>
    <row r="1574" spans="1:5" x14ac:dyDescent="0.2">
      <c r="A1574" s="674"/>
      <c r="B1574" s="685" t="s">
        <v>2019</v>
      </c>
      <c r="C1574" s="685" t="s">
        <v>1922</v>
      </c>
      <c r="D1574" s="678">
        <v>1.1599999999999999</v>
      </c>
      <c r="E1574" s="654"/>
    </row>
    <row r="1575" spans="1:5" x14ac:dyDescent="0.2">
      <c r="A1575" s="674"/>
      <c r="B1575" s="685" t="s">
        <v>2020</v>
      </c>
      <c r="C1575" s="685" t="s">
        <v>1922</v>
      </c>
      <c r="D1575" s="678">
        <v>1.1599999999999999</v>
      </c>
      <c r="E1575" s="654"/>
    </row>
    <row r="1576" spans="1:5" x14ac:dyDescent="0.2">
      <c r="A1576" s="674"/>
      <c r="B1576" s="685" t="s">
        <v>2021</v>
      </c>
      <c r="C1576" s="685" t="s">
        <v>1922</v>
      </c>
      <c r="D1576" s="678">
        <v>1.1599999999999999</v>
      </c>
      <c r="E1576" s="654"/>
    </row>
    <row r="1577" spans="1:5" x14ac:dyDescent="0.2">
      <c r="A1577" s="674"/>
      <c r="B1577" s="685" t="s">
        <v>2022</v>
      </c>
      <c r="C1577" s="685" t="s">
        <v>1922</v>
      </c>
      <c r="D1577" s="678">
        <v>1.1599999999999999</v>
      </c>
      <c r="E1577" s="654"/>
    </row>
    <row r="1578" spans="1:5" x14ac:dyDescent="0.2">
      <c r="A1578" s="674"/>
      <c r="B1578" s="685" t="s">
        <v>2023</v>
      </c>
      <c r="C1578" s="685" t="s">
        <v>1922</v>
      </c>
      <c r="D1578" s="678">
        <v>1.1599999999999999</v>
      </c>
      <c r="E1578" s="654"/>
    </row>
    <row r="1579" spans="1:5" x14ac:dyDescent="0.2">
      <c r="A1579" s="674"/>
      <c r="B1579" s="685" t="s">
        <v>2024</v>
      </c>
      <c r="C1579" s="685" t="s">
        <v>1922</v>
      </c>
      <c r="D1579" s="678">
        <v>1.1599999999999999</v>
      </c>
      <c r="E1579" s="654"/>
    </row>
    <row r="1580" spans="1:5" x14ac:dyDescent="0.2">
      <c r="A1580" s="674"/>
      <c r="B1580" s="685" t="s">
        <v>2025</v>
      </c>
      <c r="C1580" s="685" t="s">
        <v>1922</v>
      </c>
      <c r="D1580" s="678">
        <v>1.1599999999999999</v>
      </c>
      <c r="E1580" s="654"/>
    </row>
    <row r="1581" spans="1:5" x14ac:dyDescent="0.2">
      <c r="A1581" s="674"/>
      <c r="B1581" s="685" t="s">
        <v>2026</v>
      </c>
      <c r="C1581" s="685" t="s">
        <v>1922</v>
      </c>
      <c r="D1581" s="678">
        <v>1.1599999999999999</v>
      </c>
      <c r="E1581" s="654"/>
    </row>
    <row r="1582" spans="1:5" x14ac:dyDescent="0.2">
      <c r="A1582" s="674"/>
      <c r="B1582" s="685" t="s">
        <v>2027</v>
      </c>
      <c r="C1582" s="685" t="s">
        <v>1922</v>
      </c>
      <c r="D1582" s="678">
        <v>1.1599999999999999</v>
      </c>
      <c r="E1582" s="654"/>
    </row>
    <row r="1583" spans="1:5" x14ac:dyDescent="0.2">
      <c r="A1583" s="674"/>
      <c r="B1583" s="685" t="s">
        <v>2028</v>
      </c>
      <c r="C1583" s="685" t="s">
        <v>1922</v>
      </c>
      <c r="D1583" s="678">
        <v>1.1599999999999999</v>
      </c>
      <c r="E1583" s="654"/>
    </row>
    <row r="1584" spans="1:5" x14ac:dyDescent="0.2">
      <c r="A1584" s="674"/>
      <c r="B1584" s="685" t="s">
        <v>2029</v>
      </c>
      <c r="C1584" s="685" t="s">
        <v>1922</v>
      </c>
      <c r="D1584" s="678">
        <v>1.1599999999999999</v>
      </c>
      <c r="E1584" s="654"/>
    </row>
    <row r="1585" spans="1:5" x14ac:dyDescent="0.2">
      <c r="A1585" s="674"/>
      <c r="B1585" s="685" t="s">
        <v>2030</v>
      </c>
      <c r="C1585" s="685" t="s">
        <v>1922</v>
      </c>
      <c r="D1585" s="678">
        <v>1.1599999999999999</v>
      </c>
      <c r="E1585" s="654"/>
    </row>
    <row r="1586" spans="1:5" x14ac:dyDescent="0.2">
      <c r="A1586" s="674"/>
      <c r="B1586" s="685" t="s">
        <v>2031</v>
      </c>
      <c r="C1586" s="685" t="s">
        <v>1922</v>
      </c>
      <c r="D1586" s="678">
        <v>1.1599999999999999</v>
      </c>
      <c r="E1586" s="654"/>
    </row>
    <row r="1587" spans="1:5" x14ac:dyDescent="0.2">
      <c r="A1587" s="674"/>
      <c r="B1587" s="685" t="s">
        <v>2032</v>
      </c>
      <c r="C1587" s="685" t="s">
        <v>1922</v>
      </c>
      <c r="D1587" s="678">
        <v>1.1599999999999999</v>
      </c>
      <c r="E1587" s="654"/>
    </row>
    <row r="1588" spans="1:5" x14ac:dyDescent="0.2">
      <c r="A1588" s="674"/>
      <c r="B1588" s="685" t="s">
        <v>2033</v>
      </c>
      <c r="C1588" s="685" t="s">
        <v>1922</v>
      </c>
      <c r="D1588" s="678">
        <v>1.1599999999999999</v>
      </c>
      <c r="E1588" s="654"/>
    </row>
    <row r="1589" spans="1:5" x14ac:dyDescent="0.2">
      <c r="A1589" s="674"/>
      <c r="B1589" s="685" t="s">
        <v>2034</v>
      </c>
      <c r="C1589" s="685" t="s">
        <v>1922</v>
      </c>
      <c r="D1589" s="678">
        <v>1.1599999999999999</v>
      </c>
      <c r="E1589" s="654"/>
    </row>
    <row r="1590" spans="1:5" x14ac:dyDescent="0.2">
      <c r="A1590" s="674"/>
      <c r="B1590" s="685" t="s">
        <v>2035</v>
      </c>
      <c r="C1590" s="685" t="s">
        <v>1922</v>
      </c>
      <c r="D1590" s="678">
        <v>1.1599999999999999</v>
      </c>
      <c r="E1590" s="654"/>
    </row>
    <row r="1591" spans="1:5" x14ac:dyDescent="0.2">
      <c r="A1591" s="674"/>
      <c r="B1591" s="685" t="s">
        <v>2036</v>
      </c>
      <c r="C1591" s="685" t="s">
        <v>1922</v>
      </c>
      <c r="D1591" s="678">
        <v>1.1599999999999999</v>
      </c>
      <c r="E1591" s="654"/>
    </row>
    <row r="1592" spans="1:5" x14ac:dyDescent="0.2">
      <c r="A1592" s="674"/>
      <c r="B1592" s="685" t="s">
        <v>2037</v>
      </c>
      <c r="C1592" s="685" t="s">
        <v>1922</v>
      </c>
      <c r="D1592" s="678">
        <v>1.1599999999999999</v>
      </c>
      <c r="E1592" s="654"/>
    </row>
    <row r="1593" spans="1:5" x14ac:dyDescent="0.2">
      <c r="A1593" s="674"/>
      <c r="B1593" s="685" t="s">
        <v>2038</v>
      </c>
      <c r="C1593" s="685" t="s">
        <v>1922</v>
      </c>
      <c r="D1593" s="678">
        <v>1.1599999999999999</v>
      </c>
      <c r="E1593" s="654"/>
    </row>
    <row r="1594" spans="1:5" x14ac:dyDescent="0.2">
      <c r="A1594" s="674"/>
      <c r="B1594" s="685" t="s">
        <v>2039</v>
      </c>
      <c r="C1594" s="685" t="s">
        <v>1922</v>
      </c>
      <c r="D1594" s="678">
        <v>1.1599999999999999</v>
      </c>
      <c r="E1594" s="654"/>
    </row>
    <row r="1595" spans="1:5" x14ac:dyDescent="0.2">
      <c r="A1595" s="674"/>
      <c r="B1595" s="685" t="s">
        <v>2040</v>
      </c>
      <c r="C1595" s="685" t="s">
        <v>1922</v>
      </c>
      <c r="D1595" s="678">
        <v>1.1599999999999999</v>
      </c>
      <c r="E1595" s="654"/>
    </row>
    <row r="1596" spans="1:5" x14ac:dyDescent="0.2">
      <c r="A1596" s="674"/>
      <c r="B1596" s="685" t="s">
        <v>2041</v>
      </c>
      <c r="C1596" s="685" t="s">
        <v>1922</v>
      </c>
      <c r="D1596" s="678">
        <v>1.1599999999999999</v>
      </c>
      <c r="E1596" s="654"/>
    </row>
    <row r="1597" spans="1:5" x14ac:dyDescent="0.2">
      <c r="A1597" s="674"/>
      <c r="B1597" s="685" t="s">
        <v>2042</v>
      </c>
      <c r="C1597" s="685" t="s">
        <v>1922</v>
      </c>
      <c r="D1597" s="678">
        <v>1.1599999999999999</v>
      </c>
      <c r="E1597" s="654"/>
    </row>
    <row r="1598" spans="1:5" x14ac:dyDescent="0.2">
      <c r="A1598" s="674"/>
      <c r="B1598" s="685" t="s">
        <v>2043</v>
      </c>
      <c r="C1598" s="685" t="s">
        <v>1922</v>
      </c>
      <c r="D1598" s="678">
        <v>1.1599999999999999</v>
      </c>
      <c r="E1598" s="654"/>
    </row>
    <row r="1599" spans="1:5" x14ac:dyDescent="0.2">
      <c r="A1599" s="674"/>
      <c r="B1599" s="685" t="s">
        <v>2044</v>
      </c>
      <c r="C1599" s="685" t="s">
        <v>1922</v>
      </c>
      <c r="D1599" s="678">
        <v>1.1599999999999999</v>
      </c>
      <c r="E1599" s="654"/>
    </row>
    <row r="1600" spans="1:5" x14ac:dyDescent="0.2">
      <c r="A1600" s="674"/>
      <c r="B1600" s="685" t="s">
        <v>2045</v>
      </c>
      <c r="C1600" s="685" t="s">
        <v>1922</v>
      </c>
      <c r="D1600" s="678">
        <v>1.1599999999999999</v>
      </c>
      <c r="E1600" s="654"/>
    </row>
    <row r="1601" spans="1:5" x14ac:dyDescent="0.2">
      <c r="A1601" s="674"/>
      <c r="B1601" s="685" t="s">
        <v>2046</v>
      </c>
      <c r="C1601" s="685" t="s">
        <v>1922</v>
      </c>
      <c r="D1601" s="678">
        <v>1.1599999999999999</v>
      </c>
      <c r="E1601" s="654"/>
    </row>
    <row r="1602" spans="1:5" x14ac:dyDescent="0.2">
      <c r="A1602" s="674"/>
      <c r="B1602" s="685" t="s">
        <v>2047</v>
      </c>
      <c r="C1602" s="685" t="s">
        <v>1922</v>
      </c>
      <c r="D1602" s="678">
        <v>1.1599999999999999</v>
      </c>
      <c r="E1602" s="654"/>
    </row>
    <row r="1603" spans="1:5" x14ac:dyDescent="0.2">
      <c r="A1603" s="674"/>
      <c r="B1603" s="685" t="s">
        <v>2048</v>
      </c>
      <c r="C1603" s="685" t="s">
        <v>1922</v>
      </c>
      <c r="D1603" s="678">
        <v>1.1599999999999999</v>
      </c>
      <c r="E1603" s="654"/>
    </row>
    <row r="1604" spans="1:5" x14ac:dyDescent="0.2">
      <c r="A1604" s="674"/>
      <c r="B1604" s="685" t="s">
        <v>2049</v>
      </c>
      <c r="C1604" s="685" t="s">
        <v>1922</v>
      </c>
      <c r="D1604" s="678">
        <v>1.1599999999999999</v>
      </c>
      <c r="E1604" s="654"/>
    </row>
    <row r="1605" spans="1:5" x14ac:dyDescent="0.2">
      <c r="A1605" s="674"/>
      <c r="B1605" s="685" t="s">
        <v>2050</v>
      </c>
      <c r="C1605" s="685" t="s">
        <v>1922</v>
      </c>
      <c r="D1605" s="678">
        <v>1.1599999999999999</v>
      </c>
      <c r="E1605" s="654"/>
    </row>
    <row r="1606" spans="1:5" x14ac:dyDescent="0.2">
      <c r="A1606" s="674"/>
      <c r="B1606" s="685" t="s">
        <v>2051</v>
      </c>
      <c r="C1606" s="685" t="s">
        <v>1922</v>
      </c>
      <c r="D1606" s="678">
        <v>1.1599999999999999</v>
      </c>
      <c r="E1606" s="654"/>
    </row>
    <row r="1607" spans="1:5" x14ac:dyDescent="0.2">
      <c r="A1607" s="674"/>
      <c r="B1607" s="685" t="s">
        <v>2052</v>
      </c>
      <c r="C1607" s="685" t="s">
        <v>1922</v>
      </c>
      <c r="D1607" s="678">
        <v>1.1599999999999999</v>
      </c>
      <c r="E1607" s="654"/>
    </row>
    <row r="1608" spans="1:5" x14ac:dyDescent="0.2">
      <c r="A1608" s="674"/>
      <c r="B1608" s="685" t="s">
        <v>2053</v>
      </c>
      <c r="C1608" s="685" t="s">
        <v>1922</v>
      </c>
      <c r="D1608" s="678">
        <v>1.1599999999999999</v>
      </c>
      <c r="E1608" s="654"/>
    </row>
    <row r="1609" spans="1:5" x14ac:dyDescent="0.2">
      <c r="A1609" s="674"/>
      <c r="B1609" s="685" t="s">
        <v>2054</v>
      </c>
      <c r="C1609" s="685" t="s">
        <v>1922</v>
      </c>
      <c r="D1609" s="678">
        <v>1.1599999999999999</v>
      </c>
      <c r="E1609" s="654"/>
    </row>
    <row r="1610" spans="1:5" x14ac:dyDescent="0.2">
      <c r="A1610" s="674"/>
      <c r="B1610" s="685" t="s">
        <v>2055</v>
      </c>
      <c r="C1610" s="685" t="s">
        <v>1922</v>
      </c>
      <c r="D1610" s="678">
        <v>1.1599999999999999</v>
      </c>
      <c r="E1610" s="654"/>
    </row>
    <row r="1611" spans="1:5" x14ac:dyDescent="0.2">
      <c r="A1611" s="674"/>
      <c r="B1611" s="685" t="s">
        <v>2056</v>
      </c>
      <c r="C1611" s="685" t="s">
        <v>1922</v>
      </c>
      <c r="D1611" s="678">
        <v>1.1599999999999999</v>
      </c>
      <c r="E1611" s="654"/>
    </row>
    <row r="1612" spans="1:5" x14ac:dyDescent="0.2">
      <c r="A1612" s="674"/>
      <c r="B1612" s="685" t="s">
        <v>2057</v>
      </c>
      <c r="C1612" s="685" t="s">
        <v>1922</v>
      </c>
      <c r="D1612" s="678">
        <v>1.1599999999999999</v>
      </c>
      <c r="E1612" s="654"/>
    </row>
    <row r="1613" spans="1:5" x14ac:dyDescent="0.2">
      <c r="A1613" s="674"/>
      <c r="B1613" s="685" t="s">
        <v>2058</v>
      </c>
      <c r="C1613" s="685" t="s">
        <v>1922</v>
      </c>
      <c r="D1613" s="678">
        <v>1.1599999999999999</v>
      </c>
      <c r="E1613" s="654"/>
    </row>
    <row r="1614" spans="1:5" x14ac:dyDescent="0.2">
      <c r="A1614" s="674"/>
      <c r="B1614" s="685" t="s">
        <v>2059</v>
      </c>
      <c r="C1614" s="685" t="s">
        <v>1922</v>
      </c>
      <c r="D1614" s="678">
        <v>1.1599999999999999</v>
      </c>
      <c r="E1614" s="654"/>
    </row>
    <row r="1615" spans="1:5" x14ac:dyDescent="0.2">
      <c r="A1615" s="674"/>
      <c r="B1615" s="685" t="s">
        <v>2060</v>
      </c>
      <c r="C1615" s="685" t="s">
        <v>1922</v>
      </c>
      <c r="D1615" s="678">
        <v>1.1599999999999999</v>
      </c>
      <c r="E1615" s="654"/>
    </row>
    <row r="1616" spans="1:5" x14ac:dyDescent="0.2">
      <c r="A1616" s="674"/>
      <c r="B1616" s="685" t="s">
        <v>2061</v>
      </c>
      <c r="C1616" s="685" t="s">
        <v>1922</v>
      </c>
      <c r="D1616" s="678">
        <v>1.1599999999999999</v>
      </c>
      <c r="E1616" s="654"/>
    </row>
    <row r="1617" spans="1:5" x14ac:dyDescent="0.2">
      <c r="A1617" s="674"/>
      <c r="B1617" s="685" t="s">
        <v>2062</v>
      </c>
      <c r="C1617" s="685" t="s">
        <v>1922</v>
      </c>
      <c r="D1617" s="678">
        <v>1.1599999999999999</v>
      </c>
      <c r="E1617" s="654"/>
    </row>
    <row r="1618" spans="1:5" x14ac:dyDescent="0.2">
      <c r="A1618" s="674"/>
      <c r="B1618" s="685" t="s">
        <v>2063</v>
      </c>
      <c r="C1618" s="685" t="s">
        <v>1922</v>
      </c>
      <c r="D1618" s="678">
        <v>1.1599999999999999</v>
      </c>
      <c r="E1618" s="654"/>
    </row>
    <row r="1619" spans="1:5" x14ac:dyDescent="0.2">
      <c r="A1619" s="674"/>
      <c r="B1619" s="685" t="s">
        <v>2064</v>
      </c>
      <c r="C1619" s="685" t="s">
        <v>1922</v>
      </c>
      <c r="D1619" s="678">
        <v>1.1599999999999999</v>
      </c>
      <c r="E1619" s="654"/>
    </row>
    <row r="1620" spans="1:5" x14ac:dyDescent="0.2">
      <c r="A1620" s="674"/>
      <c r="B1620" s="685" t="s">
        <v>2065</v>
      </c>
      <c r="C1620" s="685" t="s">
        <v>1922</v>
      </c>
      <c r="D1620" s="678">
        <v>1.1599999999999999</v>
      </c>
      <c r="E1620" s="654"/>
    </row>
    <row r="1621" spans="1:5" x14ac:dyDescent="0.2">
      <c r="A1621" s="674"/>
      <c r="B1621" s="685" t="s">
        <v>2066</v>
      </c>
      <c r="C1621" s="685" t="s">
        <v>1922</v>
      </c>
      <c r="D1621" s="678">
        <v>1.1599999999999999</v>
      </c>
      <c r="E1621" s="654"/>
    </row>
    <row r="1622" spans="1:5" x14ac:dyDescent="0.2">
      <c r="A1622" s="674"/>
      <c r="B1622" s="685" t="s">
        <v>2067</v>
      </c>
      <c r="C1622" s="685" t="s">
        <v>1922</v>
      </c>
      <c r="D1622" s="678">
        <v>1.1599999999999999</v>
      </c>
      <c r="E1622" s="654"/>
    </row>
    <row r="1623" spans="1:5" x14ac:dyDescent="0.2">
      <c r="A1623" s="674"/>
      <c r="B1623" s="685" t="s">
        <v>2068</v>
      </c>
      <c r="C1623" s="685" t="s">
        <v>1922</v>
      </c>
      <c r="D1623" s="678">
        <v>1.1599999999999999</v>
      </c>
      <c r="E1623" s="654"/>
    </row>
    <row r="1624" spans="1:5" x14ac:dyDescent="0.2">
      <c r="A1624" s="674"/>
      <c r="B1624" s="685" t="s">
        <v>2069</v>
      </c>
      <c r="C1624" s="685" t="s">
        <v>1922</v>
      </c>
      <c r="D1624" s="678">
        <v>1.1599999999999999</v>
      </c>
      <c r="E1624" s="654"/>
    </row>
    <row r="1625" spans="1:5" x14ac:dyDescent="0.2">
      <c r="A1625" s="674"/>
      <c r="B1625" s="685" t="s">
        <v>2070</v>
      </c>
      <c r="C1625" s="685" t="s">
        <v>1922</v>
      </c>
      <c r="D1625" s="678">
        <v>1.1599999999999999</v>
      </c>
      <c r="E1625" s="654"/>
    </row>
    <row r="1626" spans="1:5" x14ac:dyDescent="0.2">
      <c r="A1626" s="674"/>
      <c r="B1626" s="685" t="s">
        <v>2071</v>
      </c>
      <c r="C1626" s="685" t="s">
        <v>1922</v>
      </c>
      <c r="D1626" s="678">
        <v>1.1599999999999999</v>
      </c>
      <c r="E1626" s="654"/>
    </row>
    <row r="1627" spans="1:5" x14ac:dyDescent="0.2">
      <c r="A1627" s="674"/>
      <c r="B1627" s="685" t="s">
        <v>2072</v>
      </c>
      <c r="C1627" s="685" t="s">
        <v>1922</v>
      </c>
      <c r="D1627" s="678">
        <v>1.1599999999999999</v>
      </c>
      <c r="E1627" s="654"/>
    </row>
    <row r="1628" spans="1:5" x14ac:dyDescent="0.2">
      <c r="A1628" s="674"/>
      <c r="B1628" s="685" t="s">
        <v>2073</v>
      </c>
      <c r="C1628" s="685" t="s">
        <v>1922</v>
      </c>
      <c r="D1628" s="678">
        <v>1.1599999999999999</v>
      </c>
      <c r="E1628" s="654"/>
    </row>
    <row r="1629" spans="1:5" x14ac:dyDescent="0.2">
      <c r="A1629" s="674"/>
      <c r="B1629" s="685" t="s">
        <v>2074</v>
      </c>
      <c r="C1629" s="685" t="s">
        <v>1922</v>
      </c>
      <c r="D1629" s="678">
        <v>1.1599999999999999</v>
      </c>
      <c r="E1629" s="654"/>
    </row>
    <row r="1630" spans="1:5" x14ac:dyDescent="0.2">
      <c r="A1630" s="674"/>
      <c r="B1630" s="685" t="s">
        <v>2075</v>
      </c>
      <c r="C1630" s="685" t="s">
        <v>1922</v>
      </c>
      <c r="D1630" s="678">
        <v>1.1599999999999999</v>
      </c>
      <c r="E1630" s="654"/>
    </row>
    <row r="1631" spans="1:5" x14ac:dyDescent="0.2">
      <c r="A1631" s="674"/>
      <c r="B1631" s="685" t="s">
        <v>2076</v>
      </c>
      <c r="C1631" s="685" t="s">
        <v>1922</v>
      </c>
      <c r="D1631" s="678">
        <v>1.1599999999999999</v>
      </c>
      <c r="E1631" s="654"/>
    </row>
    <row r="1632" spans="1:5" x14ac:dyDescent="0.2">
      <c r="A1632" s="674"/>
      <c r="B1632" s="685" t="s">
        <v>2077</v>
      </c>
      <c r="C1632" s="685" t="s">
        <v>1922</v>
      </c>
      <c r="D1632" s="678">
        <v>1.1599999999999999</v>
      </c>
      <c r="E1632" s="654"/>
    </row>
    <row r="1633" spans="1:5" x14ac:dyDescent="0.2">
      <c r="A1633" s="674"/>
      <c r="B1633" s="685" t="s">
        <v>2078</v>
      </c>
      <c r="C1633" s="685" t="s">
        <v>1922</v>
      </c>
      <c r="D1633" s="678">
        <v>1.1599999999999999</v>
      </c>
      <c r="E1633" s="654"/>
    </row>
    <row r="1634" spans="1:5" x14ac:dyDescent="0.2">
      <c r="A1634" s="674"/>
      <c r="B1634" s="685" t="s">
        <v>2079</v>
      </c>
      <c r="C1634" s="685" t="s">
        <v>1922</v>
      </c>
      <c r="D1634" s="678">
        <v>1.1599999999999999</v>
      </c>
      <c r="E1634" s="654"/>
    </row>
    <row r="1635" spans="1:5" x14ac:dyDescent="0.2">
      <c r="A1635" s="674"/>
      <c r="B1635" s="685" t="s">
        <v>2080</v>
      </c>
      <c r="C1635" s="685" t="s">
        <v>1922</v>
      </c>
      <c r="D1635" s="678">
        <v>1.1599999999999999</v>
      </c>
      <c r="E1635" s="654"/>
    </row>
    <row r="1636" spans="1:5" x14ac:dyDescent="0.2">
      <c r="A1636" s="674"/>
      <c r="B1636" s="685" t="s">
        <v>2081</v>
      </c>
      <c r="C1636" s="685" t="s">
        <v>1922</v>
      </c>
      <c r="D1636" s="678">
        <v>1.1599999999999999</v>
      </c>
      <c r="E1636" s="654"/>
    </row>
    <row r="1637" spans="1:5" x14ac:dyDescent="0.2">
      <c r="A1637" s="674"/>
      <c r="B1637" s="685" t="s">
        <v>2082</v>
      </c>
      <c r="C1637" s="685" t="s">
        <v>1922</v>
      </c>
      <c r="D1637" s="678">
        <v>1.1599999999999999</v>
      </c>
      <c r="E1637" s="654"/>
    </row>
    <row r="1638" spans="1:5" x14ac:dyDescent="0.2">
      <c r="A1638" s="674"/>
      <c r="B1638" s="685" t="s">
        <v>2083</v>
      </c>
      <c r="C1638" s="685" t="s">
        <v>1922</v>
      </c>
      <c r="D1638" s="678">
        <v>1.1599999999999999</v>
      </c>
      <c r="E1638" s="654"/>
    </row>
    <row r="1639" spans="1:5" x14ac:dyDescent="0.2">
      <c r="A1639" s="674"/>
      <c r="B1639" s="685" t="s">
        <v>2084</v>
      </c>
      <c r="C1639" s="685" t="s">
        <v>1922</v>
      </c>
      <c r="D1639" s="678">
        <v>1.1599999999999999</v>
      </c>
      <c r="E1639" s="654"/>
    </row>
    <row r="1640" spans="1:5" x14ac:dyDescent="0.2">
      <c r="A1640" s="674"/>
      <c r="B1640" s="685" t="s">
        <v>2085</v>
      </c>
      <c r="C1640" s="685" t="s">
        <v>1922</v>
      </c>
      <c r="D1640" s="678">
        <v>1.1599999999999999</v>
      </c>
      <c r="E1640" s="654"/>
    </row>
    <row r="1641" spans="1:5" x14ac:dyDescent="0.2">
      <c r="A1641" s="674"/>
      <c r="B1641" s="685" t="s">
        <v>2086</v>
      </c>
      <c r="C1641" s="685" t="s">
        <v>1922</v>
      </c>
      <c r="D1641" s="678">
        <v>1.1599999999999999</v>
      </c>
      <c r="E1641" s="654"/>
    </row>
    <row r="1642" spans="1:5" x14ac:dyDescent="0.2">
      <c r="A1642" s="674"/>
      <c r="B1642" s="685" t="s">
        <v>2087</v>
      </c>
      <c r="C1642" s="685" t="s">
        <v>1922</v>
      </c>
      <c r="D1642" s="678">
        <v>1.1599999999999999</v>
      </c>
      <c r="E1642" s="654"/>
    </row>
    <row r="1643" spans="1:5" x14ac:dyDescent="0.2">
      <c r="A1643" s="674"/>
      <c r="B1643" s="685" t="s">
        <v>2088</v>
      </c>
      <c r="C1643" s="685" t="s">
        <v>1922</v>
      </c>
      <c r="D1643" s="678">
        <v>1.1599999999999999</v>
      </c>
      <c r="E1643" s="654"/>
    </row>
    <row r="1644" spans="1:5" x14ac:dyDescent="0.2">
      <c r="A1644" s="674"/>
      <c r="B1644" s="685" t="s">
        <v>2089</v>
      </c>
      <c r="C1644" s="685" t="s">
        <v>1922</v>
      </c>
      <c r="D1644" s="678">
        <v>1.1599999999999999</v>
      </c>
      <c r="E1644" s="654"/>
    </row>
    <row r="1645" spans="1:5" x14ac:dyDescent="0.2">
      <c r="A1645" s="674"/>
      <c r="B1645" s="685" t="s">
        <v>2090</v>
      </c>
      <c r="C1645" s="685" t="s">
        <v>1922</v>
      </c>
      <c r="D1645" s="678">
        <v>1.1599999999999999</v>
      </c>
      <c r="E1645" s="654"/>
    </row>
    <row r="1646" spans="1:5" x14ac:dyDescent="0.2">
      <c r="A1646" s="674"/>
      <c r="B1646" s="685" t="s">
        <v>2091</v>
      </c>
      <c r="C1646" s="685" t="s">
        <v>1922</v>
      </c>
      <c r="D1646" s="678">
        <v>1.1599999999999999</v>
      </c>
      <c r="E1646" s="654"/>
    </row>
    <row r="1647" spans="1:5" x14ac:dyDescent="0.2">
      <c r="A1647" s="674"/>
      <c r="B1647" s="685" t="s">
        <v>2092</v>
      </c>
      <c r="C1647" s="685" t="s">
        <v>1922</v>
      </c>
      <c r="D1647" s="678">
        <v>1.1599999999999999</v>
      </c>
      <c r="E1647" s="654"/>
    </row>
    <row r="1648" spans="1:5" x14ac:dyDescent="0.2">
      <c r="A1648" s="674"/>
      <c r="B1648" s="685" t="s">
        <v>2093</v>
      </c>
      <c r="C1648" s="685" t="s">
        <v>1922</v>
      </c>
      <c r="D1648" s="678">
        <v>1.1599999999999999</v>
      </c>
      <c r="E1648" s="654"/>
    </row>
    <row r="1649" spans="1:5" x14ac:dyDescent="0.2">
      <c r="A1649" s="674"/>
      <c r="B1649" s="685" t="s">
        <v>2094</v>
      </c>
      <c r="C1649" s="685" t="s">
        <v>1922</v>
      </c>
      <c r="D1649" s="678">
        <v>1.1599999999999999</v>
      </c>
      <c r="E1649" s="654"/>
    </row>
    <row r="1650" spans="1:5" x14ac:dyDescent="0.2">
      <c r="A1650" s="674"/>
      <c r="B1650" s="685" t="s">
        <v>2095</v>
      </c>
      <c r="C1650" s="685" t="s">
        <v>1922</v>
      </c>
      <c r="D1650" s="678">
        <v>1.1599999999999999</v>
      </c>
      <c r="E1650" s="654"/>
    </row>
    <row r="1651" spans="1:5" x14ac:dyDescent="0.2">
      <c r="A1651" s="674"/>
      <c r="B1651" s="685" t="s">
        <v>2096</v>
      </c>
      <c r="C1651" s="685" t="s">
        <v>1922</v>
      </c>
      <c r="D1651" s="678">
        <v>1.1599999999999999</v>
      </c>
      <c r="E1651" s="654"/>
    </row>
    <row r="1652" spans="1:5" x14ac:dyDescent="0.2">
      <c r="A1652" s="674"/>
      <c r="B1652" s="685" t="s">
        <v>2097</v>
      </c>
      <c r="C1652" s="685" t="s">
        <v>1922</v>
      </c>
      <c r="D1652" s="678">
        <v>1.1599999999999999</v>
      </c>
      <c r="E1652" s="654"/>
    </row>
    <row r="1653" spans="1:5" x14ac:dyDescent="0.2">
      <c r="A1653" s="674"/>
      <c r="B1653" s="685" t="s">
        <v>2098</v>
      </c>
      <c r="C1653" s="685" t="s">
        <v>1922</v>
      </c>
      <c r="D1653" s="678">
        <v>1.1599999999999999</v>
      </c>
      <c r="E1653" s="654"/>
    </row>
    <row r="1654" spans="1:5" x14ac:dyDescent="0.2">
      <c r="A1654" s="674"/>
      <c r="B1654" s="685" t="s">
        <v>2099</v>
      </c>
      <c r="C1654" s="685" t="s">
        <v>1922</v>
      </c>
      <c r="D1654" s="678">
        <v>1.1599999999999999</v>
      </c>
      <c r="E1654" s="654"/>
    </row>
    <row r="1655" spans="1:5" x14ac:dyDescent="0.2">
      <c r="A1655" s="674"/>
      <c r="B1655" s="685" t="s">
        <v>2100</v>
      </c>
      <c r="C1655" s="685" t="s">
        <v>1922</v>
      </c>
      <c r="D1655" s="678">
        <v>1.1599999999999999</v>
      </c>
      <c r="E1655" s="654"/>
    </row>
    <row r="1656" spans="1:5" x14ac:dyDescent="0.2">
      <c r="A1656" s="674"/>
      <c r="B1656" s="685" t="s">
        <v>2101</v>
      </c>
      <c r="C1656" s="685" t="s">
        <v>1922</v>
      </c>
      <c r="D1656" s="678">
        <v>1.1599999999999999</v>
      </c>
      <c r="E1656" s="654"/>
    </row>
    <row r="1657" spans="1:5" x14ac:dyDescent="0.2">
      <c r="A1657" s="674"/>
      <c r="B1657" s="685" t="s">
        <v>2102</v>
      </c>
      <c r="C1657" s="685" t="s">
        <v>1922</v>
      </c>
      <c r="D1657" s="678">
        <v>1.1599999999999999</v>
      </c>
      <c r="E1657" s="654"/>
    </row>
    <row r="1658" spans="1:5" x14ac:dyDescent="0.2">
      <c r="A1658" s="674"/>
      <c r="B1658" s="685" t="s">
        <v>2103</v>
      </c>
      <c r="C1658" s="685" t="s">
        <v>1922</v>
      </c>
      <c r="D1658" s="678">
        <v>1.1599999999999999</v>
      </c>
      <c r="E1658" s="654"/>
    </row>
    <row r="1659" spans="1:5" x14ac:dyDescent="0.2">
      <c r="A1659" s="674"/>
      <c r="B1659" s="685" t="s">
        <v>2104</v>
      </c>
      <c r="C1659" s="685" t="s">
        <v>1922</v>
      </c>
      <c r="D1659" s="678">
        <v>1.1599999999999999</v>
      </c>
      <c r="E1659" s="654"/>
    </row>
    <row r="1660" spans="1:5" x14ac:dyDescent="0.2">
      <c r="A1660" s="674"/>
      <c r="B1660" s="685" t="s">
        <v>2105</v>
      </c>
      <c r="C1660" s="685" t="s">
        <v>1922</v>
      </c>
      <c r="D1660" s="678">
        <v>1.1599999999999999</v>
      </c>
      <c r="E1660" s="654"/>
    </row>
    <row r="1661" spans="1:5" x14ac:dyDescent="0.2">
      <c r="A1661" s="674"/>
      <c r="B1661" s="685" t="s">
        <v>2106</v>
      </c>
      <c r="C1661" s="685" t="s">
        <v>1922</v>
      </c>
      <c r="D1661" s="678">
        <v>1.1599999999999999</v>
      </c>
      <c r="E1661" s="654"/>
    </row>
    <row r="1662" spans="1:5" x14ac:dyDescent="0.2">
      <c r="A1662" s="674"/>
      <c r="B1662" s="685" t="s">
        <v>2107</v>
      </c>
      <c r="C1662" s="685" t="s">
        <v>1922</v>
      </c>
      <c r="D1662" s="678">
        <v>1.1599999999999999</v>
      </c>
      <c r="E1662" s="654"/>
    </row>
    <row r="1663" spans="1:5" x14ac:dyDescent="0.2">
      <c r="A1663" s="674"/>
      <c r="B1663" s="685" t="s">
        <v>2108</v>
      </c>
      <c r="C1663" s="685" t="s">
        <v>1922</v>
      </c>
      <c r="D1663" s="678">
        <v>1.1599999999999999</v>
      </c>
      <c r="E1663" s="654"/>
    </row>
    <row r="1664" spans="1:5" x14ac:dyDescent="0.2">
      <c r="A1664" s="674"/>
      <c r="B1664" s="685" t="s">
        <v>2109</v>
      </c>
      <c r="C1664" s="685" t="s">
        <v>1922</v>
      </c>
      <c r="D1664" s="678">
        <v>1.1599999999999999</v>
      </c>
      <c r="E1664" s="654"/>
    </row>
    <row r="1665" spans="1:5" x14ac:dyDescent="0.2">
      <c r="A1665" s="674"/>
      <c r="B1665" s="685" t="s">
        <v>2110</v>
      </c>
      <c r="C1665" s="685" t="s">
        <v>1922</v>
      </c>
      <c r="D1665" s="678">
        <v>1.1599999999999999</v>
      </c>
      <c r="E1665" s="654"/>
    </row>
    <row r="1666" spans="1:5" x14ac:dyDescent="0.2">
      <c r="A1666" s="674"/>
      <c r="B1666" s="685" t="s">
        <v>2111</v>
      </c>
      <c r="C1666" s="685" t="s">
        <v>1922</v>
      </c>
      <c r="D1666" s="678">
        <v>1.1599999999999999</v>
      </c>
      <c r="E1666" s="654"/>
    </row>
    <row r="1667" spans="1:5" x14ac:dyDescent="0.2">
      <c r="A1667" s="674"/>
      <c r="B1667" s="685" t="s">
        <v>2112</v>
      </c>
      <c r="C1667" s="685" t="s">
        <v>1922</v>
      </c>
      <c r="D1667" s="678">
        <v>1.1599999999999999</v>
      </c>
      <c r="E1667" s="654"/>
    </row>
    <row r="1668" spans="1:5" x14ac:dyDescent="0.2">
      <c r="A1668" s="674"/>
      <c r="B1668" s="685" t="s">
        <v>2113</v>
      </c>
      <c r="C1668" s="685" t="s">
        <v>1922</v>
      </c>
      <c r="D1668" s="678">
        <v>1.1599999999999999</v>
      </c>
      <c r="E1668" s="654"/>
    </row>
    <row r="1669" spans="1:5" x14ac:dyDescent="0.2">
      <c r="A1669" s="674"/>
      <c r="B1669" s="685" t="s">
        <v>2114</v>
      </c>
      <c r="C1669" s="685" t="s">
        <v>1922</v>
      </c>
      <c r="D1669" s="678">
        <v>1.1599999999999999</v>
      </c>
      <c r="E1669" s="654"/>
    </row>
    <row r="1670" spans="1:5" x14ac:dyDescent="0.2">
      <c r="A1670" s="674"/>
      <c r="B1670" s="685" t="s">
        <v>2115</v>
      </c>
      <c r="C1670" s="685" t="s">
        <v>1922</v>
      </c>
      <c r="D1670" s="678">
        <v>1.1599999999999999</v>
      </c>
      <c r="E1670" s="654"/>
    </row>
    <row r="1671" spans="1:5" x14ac:dyDescent="0.2">
      <c r="A1671" s="674"/>
      <c r="B1671" s="685" t="s">
        <v>2116</v>
      </c>
      <c r="C1671" s="685" t="s">
        <v>1922</v>
      </c>
      <c r="D1671" s="678">
        <v>1.1599999999999999</v>
      </c>
      <c r="E1671" s="654"/>
    </row>
    <row r="1672" spans="1:5" x14ac:dyDescent="0.2">
      <c r="A1672" s="674"/>
      <c r="B1672" s="685" t="s">
        <v>2117</v>
      </c>
      <c r="C1672" s="685" t="s">
        <v>1922</v>
      </c>
      <c r="D1672" s="678">
        <v>1.1599999999999999</v>
      </c>
      <c r="E1672" s="654"/>
    </row>
    <row r="1673" spans="1:5" x14ac:dyDescent="0.2">
      <c r="A1673" s="674"/>
      <c r="B1673" s="685" t="s">
        <v>2118</v>
      </c>
      <c r="C1673" s="685" t="s">
        <v>1922</v>
      </c>
      <c r="D1673" s="678">
        <v>1.1599999999999999</v>
      </c>
      <c r="E1673" s="654"/>
    </row>
    <row r="1674" spans="1:5" x14ac:dyDescent="0.2">
      <c r="A1674" s="674"/>
      <c r="B1674" s="685" t="s">
        <v>2119</v>
      </c>
      <c r="C1674" s="685" t="s">
        <v>1922</v>
      </c>
      <c r="D1674" s="678">
        <v>1.1599999999999999</v>
      </c>
      <c r="E1674" s="654"/>
    </row>
    <row r="1675" spans="1:5" x14ac:dyDescent="0.2">
      <c r="A1675" s="674"/>
      <c r="B1675" s="685" t="s">
        <v>2120</v>
      </c>
      <c r="C1675" s="685" t="s">
        <v>1922</v>
      </c>
      <c r="D1675" s="678">
        <v>1.1599999999999999</v>
      </c>
      <c r="E1675" s="654"/>
    </row>
    <row r="1676" spans="1:5" x14ac:dyDescent="0.2">
      <c r="A1676" s="674"/>
      <c r="B1676" s="685" t="s">
        <v>2121</v>
      </c>
      <c r="C1676" s="685" t="s">
        <v>1922</v>
      </c>
      <c r="D1676" s="678">
        <v>1.1599999999999999</v>
      </c>
      <c r="E1676" s="654"/>
    </row>
    <row r="1677" spans="1:5" x14ac:dyDescent="0.2">
      <c r="A1677" s="674"/>
      <c r="B1677" s="685" t="s">
        <v>2122</v>
      </c>
      <c r="C1677" s="685" t="s">
        <v>1922</v>
      </c>
      <c r="D1677" s="678">
        <v>1.1599999999999999</v>
      </c>
      <c r="E1677" s="654"/>
    </row>
    <row r="1678" spans="1:5" x14ac:dyDescent="0.2">
      <c r="A1678" s="674"/>
      <c r="B1678" s="685" t="s">
        <v>2123</v>
      </c>
      <c r="C1678" s="685" t="s">
        <v>1922</v>
      </c>
      <c r="D1678" s="678">
        <v>1.1599999999999999</v>
      </c>
      <c r="E1678" s="654"/>
    </row>
    <row r="1679" spans="1:5" x14ac:dyDescent="0.2">
      <c r="A1679" s="674"/>
      <c r="B1679" s="685" t="s">
        <v>2124</v>
      </c>
      <c r="C1679" s="685" t="s">
        <v>1922</v>
      </c>
      <c r="D1679" s="678">
        <v>1.1599999999999999</v>
      </c>
      <c r="E1679" s="654"/>
    </row>
    <row r="1680" spans="1:5" x14ac:dyDescent="0.2">
      <c r="A1680" s="674"/>
      <c r="B1680" s="685" t="s">
        <v>2125</v>
      </c>
      <c r="C1680" s="685" t="s">
        <v>1922</v>
      </c>
      <c r="D1680" s="678">
        <v>1.1599999999999999</v>
      </c>
      <c r="E1680" s="654"/>
    </row>
    <row r="1681" spans="1:5" x14ac:dyDescent="0.2">
      <c r="A1681" s="674"/>
      <c r="B1681" s="685" t="s">
        <v>2126</v>
      </c>
      <c r="C1681" s="685" t="s">
        <v>1922</v>
      </c>
      <c r="D1681" s="678">
        <v>1.1599999999999999</v>
      </c>
      <c r="E1681" s="654"/>
    </row>
    <row r="1682" spans="1:5" x14ac:dyDescent="0.2">
      <c r="A1682" s="674"/>
      <c r="B1682" s="685" t="s">
        <v>2127</v>
      </c>
      <c r="C1682" s="685" t="s">
        <v>1922</v>
      </c>
      <c r="D1682" s="678">
        <v>1.1599999999999999</v>
      </c>
      <c r="E1682" s="654"/>
    </row>
    <row r="1683" spans="1:5" x14ac:dyDescent="0.2">
      <c r="A1683" s="674"/>
      <c r="B1683" s="685" t="s">
        <v>2128</v>
      </c>
      <c r="C1683" s="685" t="s">
        <v>1922</v>
      </c>
      <c r="D1683" s="678">
        <v>1.1599999999999999</v>
      </c>
      <c r="E1683" s="654"/>
    </row>
    <row r="1684" spans="1:5" x14ac:dyDescent="0.2">
      <c r="A1684" s="674"/>
      <c r="B1684" s="685" t="s">
        <v>2129</v>
      </c>
      <c r="C1684" s="685" t="s">
        <v>2130</v>
      </c>
      <c r="D1684" s="678">
        <v>1.1599999999999999</v>
      </c>
      <c r="E1684" s="654"/>
    </row>
    <row r="1685" spans="1:5" x14ac:dyDescent="0.2">
      <c r="A1685" s="674"/>
      <c r="B1685" s="685" t="s">
        <v>2131</v>
      </c>
      <c r="C1685" s="685" t="s">
        <v>2130</v>
      </c>
      <c r="D1685" s="678">
        <v>1.1599999999999999</v>
      </c>
      <c r="E1685" s="654"/>
    </row>
    <row r="1686" spans="1:5" x14ac:dyDescent="0.2">
      <c r="A1686" s="674"/>
      <c r="B1686" s="685" t="s">
        <v>2132</v>
      </c>
      <c r="C1686" s="685" t="s">
        <v>2130</v>
      </c>
      <c r="D1686" s="678">
        <v>1.1599999999999999</v>
      </c>
      <c r="E1686" s="654"/>
    </row>
    <row r="1687" spans="1:5" x14ac:dyDescent="0.2">
      <c r="A1687" s="674"/>
      <c r="B1687" s="685" t="s">
        <v>2133</v>
      </c>
      <c r="C1687" s="685" t="s">
        <v>2130</v>
      </c>
      <c r="D1687" s="678">
        <v>1.1599999999999999</v>
      </c>
      <c r="E1687" s="654"/>
    </row>
    <row r="1688" spans="1:5" x14ac:dyDescent="0.2">
      <c r="A1688" s="674"/>
      <c r="B1688" s="685" t="s">
        <v>2134</v>
      </c>
      <c r="C1688" s="685" t="s">
        <v>2130</v>
      </c>
      <c r="D1688" s="678">
        <v>1.1599999999999999</v>
      </c>
      <c r="E1688" s="654"/>
    </row>
    <row r="1689" spans="1:5" x14ac:dyDescent="0.2">
      <c r="A1689" s="674"/>
      <c r="B1689" s="685" t="s">
        <v>2135</v>
      </c>
      <c r="C1689" s="685" t="s">
        <v>2130</v>
      </c>
      <c r="D1689" s="678">
        <v>1.1599999999999999</v>
      </c>
      <c r="E1689" s="654"/>
    </row>
    <row r="1690" spans="1:5" x14ac:dyDescent="0.2">
      <c r="A1690" s="674"/>
      <c r="B1690" s="685" t="s">
        <v>2136</v>
      </c>
      <c r="C1690" s="685" t="s">
        <v>2130</v>
      </c>
      <c r="D1690" s="678">
        <v>1.1599999999999999</v>
      </c>
      <c r="E1690" s="654"/>
    </row>
    <row r="1691" spans="1:5" x14ac:dyDescent="0.2">
      <c r="A1691" s="674"/>
      <c r="B1691" s="685" t="s">
        <v>2137</v>
      </c>
      <c r="C1691" s="685" t="s">
        <v>2130</v>
      </c>
      <c r="D1691" s="678">
        <v>1.1599999999999999</v>
      </c>
      <c r="E1691" s="654"/>
    </row>
    <row r="1692" spans="1:5" x14ac:dyDescent="0.2">
      <c r="A1692" s="674"/>
      <c r="B1692" s="685" t="s">
        <v>2138</v>
      </c>
      <c r="C1692" s="685" t="s">
        <v>2130</v>
      </c>
      <c r="D1692" s="678">
        <v>1.1599999999999999</v>
      </c>
      <c r="E1692" s="654"/>
    </row>
    <row r="1693" spans="1:5" x14ac:dyDescent="0.2">
      <c r="A1693" s="674"/>
      <c r="B1693" s="685" t="s">
        <v>2139</v>
      </c>
      <c r="C1693" s="685" t="s">
        <v>2130</v>
      </c>
      <c r="D1693" s="678">
        <v>1.1599999999999999</v>
      </c>
      <c r="E1693" s="654"/>
    </row>
    <row r="1694" spans="1:5" x14ac:dyDescent="0.2">
      <c r="A1694" s="674"/>
      <c r="B1694" s="685" t="s">
        <v>2140</v>
      </c>
      <c r="C1694" s="685" t="s">
        <v>2130</v>
      </c>
      <c r="D1694" s="678">
        <v>1.1599999999999999</v>
      </c>
      <c r="E1694" s="654"/>
    </row>
    <row r="1695" spans="1:5" x14ac:dyDescent="0.2">
      <c r="A1695" s="674"/>
      <c r="B1695" s="685" t="s">
        <v>2141</v>
      </c>
      <c r="C1695" s="685" t="s">
        <v>2130</v>
      </c>
      <c r="D1695" s="678">
        <v>1.1599999999999999</v>
      </c>
      <c r="E1695" s="654"/>
    </row>
    <row r="1696" spans="1:5" x14ac:dyDescent="0.2">
      <c r="A1696" s="674"/>
      <c r="B1696" s="685" t="s">
        <v>2142</v>
      </c>
      <c r="C1696" s="685" t="s">
        <v>2130</v>
      </c>
      <c r="D1696" s="678">
        <v>1.1599999999999999</v>
      </c>
      <c r="E1696" s="654"/>
    </row>
    <row r="1697" spans="1:5" x14ac:dyDescent="0.2">
      <c r="A1697" s="674"/>
      <c r="B1697" s="685" t="s">
        <v>2143</v>
      </c>
      <c r="C1697" s="685" t="s">
        <v>2130</v>
      </c>
      <c r="D1697" s="678">
        <v>1.1599999999999999</v>
      </c>
      <c r="E1697" s="654"/>
    </row>
    <row r="1698" spans="1:5" x14ac:dyDescent="0.2">
      <c r="A1698" s="674"/>
      <c r="B1698" s="685" t="s">
        <v>2144</v>
      </c>
      <c r="C1698" s="685" t="s">
        <v>2130</v>
      </c>
      <c r="D1698" s="678">
        <v>1.1599999999999999</v>
      </c>
      <c r="E1698" s="654"/>
    </row>
    <row r="1699" spans="1:5" x14ac:dyDescent="0.2">
      <c r="A1699" s="674"/>
      <c r="B1699" s="685" t="s">
        <v>2145</v>
      </c>
      <c r="C1699" s="685" t="s">
        <v>2130</v>
      </c>
      <c r="D1699" s="678">
        <v>1.1599999999999999</v>
      </c>
      <c r="E1699" s="654"/>
    </row>
    <row r="1700" spans="1:5" x14ac:dyDescent="0.2">
      <c r="A1700" s="674"/>
      <c r="B1700" s="685" t="s">
        <v>2146</v>
      </c>
      <c r="C1700" s="685" t="s">
        <v>2130</v>
      </c>
      <c r="D1700" s="678">
        <v>1.1599999999999999</v>
      </c>
      <c r="E1700" s="654"/>
    </row>
    <row r="1701" spans="1:5" x14ac:dyDescent="0.2">
      <c r="A1701" s="674"/>
      <c r="B1701" s="685" t="s">
        <v>2147</v>
      </c>
      <c r="C1701" s="685" t="s">
        <v>2130</v>
      </c>
      <c r="D1701" s="678">
        <v>1.1599999999999999</v>
      </c>
      <c r="E1701" s="654"/>
    </row>
    <row r="1702" spans="1:5" x14ac:dyDescent="0.2">
      <c r="A1702" s="674"/>
      <c r="B1702" s="685" t="s">
        <v>2148</v>
      </c>
      <c r="C1702" s="685" t="s">
        <v>2130</v>
      </c>
      <c r="D1702" s="678">
        <v>1.1599999999999999</v>
      </c>
      <c r="E1702" s="654"/>
    </row>
    <row r="1703" spans="1:5" x14ac:dyDescent="0.2">
      <c r="A1703" s="674"/>
      <c r="B1703" s="685" t="s">
        <v>2149</v>
      </c>
      <c r="C1703" s="685" t="s">
        <v>2130</v>
      </c>
      <c r="D1703" s="678">
        <v>1.1599999999999999</v>
      </c>
      <c r="E1703" s="654"/>
    </row>
    <row r="1704" spans="1:5" x14ac:dyDescent="0.2">
      <c r="A1704" s="674"/>
      <c r="B1704" s="685" t="s">
        <v>2150</v>
      </c>
      <c r="C1704" s="685" t="s">
        <v>2130</v>
      </c>
      <c r="D1704" s="678">
        <v>1.1599999999999999</v>
      </c>
      <c r="E1704" s="654"/>
    </row>
    <row r="1705" spans="1:5" x14ac:dyDescent="0.2">
      <c r="A1705" s="674"/>
      <c r="B1705" s="685" t="s">
        <v>2151</v>
      </c>
      <c r="C1705" s="685" t="s">
        <v>2130</v>
      </c>
      <c r="D1705" s="678">
        <v>1.1599999999999999</v>
      </c>
      <c r="E1705" s="654"/>
    </row>
    <row r="1706" spans="1:5" x14ac:dyDescent="0.2">
      <c r="A1706" s="674"/>
      <c r="B1706" s="685" t="s">
        <v>2152</v>
      </c>
      <c r="C1706" s="685" t="s">
        <v>2130</v>
      </c>
      <c r="D1706" s="678">
        <v>1.1599999999999999</v>
      </c>
      <c r="E1706" s="654"/>
    </row>
    <row r="1707" spans="1:5" x14ac:dyDescent="0.2">
      <c r="A1707" s="674"/>
      <c r="B1707" s="685" t="s">
        <v>2153</v>
      </c>
      <c r="C1707" s="685" t="s">
        <v>2130</v>
      </c>
      <c r="D1707" s="678">
        <v>1.1599999999999999</v>
      </c>
      <c r="E1707" s="654"/>
    </row>
    <row r="1708" spans="1:5" x14ac:dyDescent="0.2">
      <c r="A1708" s="674"/>
      <c r="B1708" s="685" t="s">
        <v>2154</v>
      </c>
      <c r="C1708" s="685" t="s">
        <v>2130</v>
      </c>
      <c r="D1708" s="678">
        <v>1.1599999999999999</v>
      </c>
      <c r="E1708" s="654"/>
    </row>
    <row r="1709" spans="1:5" x14ac:dyDescent="0.2">
      <c r="A1709" s="674"/>
      <c r="B1709" s="685" t="s">
        <v>2155</v>
      </c>
      <c r="C1709" s="685" t="s">
        <v>2130</v>
      </c>
      <c r="D1709" s="678">
        <v>1.1599999999999999</v>
      </c>
      <c r="E1709" s="654"/>
    </row>
    <row r="1710" spans="1:5" x14ac:dyDescent="0.2">
      <c r="A1710" s="674"/>
      <c r="B1710" s="685" t="s">
        <v>2156</v>
      </c>
      <c r="C1710" s="685" t="s">
        <v>2130</v>
      </c>
      <c r="D1710" s="678">
        <v>1.1599999999999999</v>
      </c>
      <c r="E1710" s="654"/>
    </row>
    <row r="1711" spans="1:5" x14ac:dyDescent="0.2">
      <c r="A1711" s="674"/>
      <c r="B1711" s="685" t="s">
        <v>2157</v>
      </c>
      <c r="C1711" s="685" t="s">
        <v>2130</v>
      </c>
      <c r="D1711" s="678">
        <v>1.1599999999999999</v>
      </c>
      <c r="E1711" s="654"/>
    </row>
    <row r="1712" spans="1:5" x14ac:dyDescent="0.2">
      <c r="A1712" s="674"/>
      <c r="B1712" s="685" t="s">
        <v>2158</v>
      </c>
      <c r="C1712" s="685" t="s">
        <v>2130</v>
      </c>
      <c r="D1712" s="678">
        <v>1.1599999999999999</v>
      </c>
      <c r="E1712" s="654"/>
    </row>
    <row r="1713" spans="1:5" x14ac:dyDescent="0.2">
      <c r="A1713" s="674"/>
      <c r="B1713" s="685" t="s">
        <v>2159</v>
      </c>
      <c r="C1713" s="685" t="s">
        <v>2130</v>
      </c>
      <c r="D1713" s="678">
        <v>1.1599999999999999</v>
      </c>
      <c r="E1713" s="654"/>
    </row>
    <row r="1714" spans="1:5" x14ac:dyDescent="0.2">
      <c r="A1714" s="674"/>
      <c r="B1714" s="685" t="s">
        <v>2160</v>
      </c>
      <c r="C1714" s="685" t="s">
        <v>2130</v>
      </c>
      <c r="D1714" s="678">
        <v>1.1599999999999999</v>
      </c>
      <c r="E1714" s="654"/>
    </row>
    <row r="1715" spans="1:5" x14ac:dyDescent="0.2">
      <c r="A1715" s="674"/>
      <c r="B1715" s="685" t="s">
        <v>2161</v>
      </c>
      <c r="C1715" s="685" t="s">
        <v>2130</v>
      </c>
      <c r="D1715" s="678">
        <v>1.1599999999999999</v>
      </c>
      <c r="E1715" s="654"/>
    </row>
    <row r="1716" spans="1:5" x14ac:dyDescent="0.2">
      <c r="A1716" s="674"/>
      <c r="B1716" s="685" t="s">
        <v>2162</v>
      </c>
      <c r="C1716" s="685" t="s">
        <v>2130</v>
      </c>
      <c r="D1716" s="678">
        <v>1.1599999999999999</v>
      </c>
      <c r="E1716" s="654"/>
    </row>
    <row r="1717" spans="1:5" x14ac:dyDescent="0.2">
      <c r="A1717" s="674"/>
      <c r="B1717" s="685" t="s">
        <v>2163</v>
      </c>
      <c r="C1717" s="685" t="s">
        <v>2130</v>
      </c>
      <c r="D1717" s="678">
        <v>1.1599999999999999</v>
      </c>
      <c r="E1717" s="654"/>
    </row>
    <row r="1718" spans="1:5" x14ac:dyDescent="0.2">
      <c r="A1718" s="674"/>
      <c r="B1718" s="685" t="s">
        <v>2164</v>
      </c>
      <c r="C1718" s="685" t="s">
        <v>2130</v>
      </c>
      <c r="D1718" s="678">
        <v>1.1599999999999999</v>
      </c>
      <c r="E1718" s="654"/>
    </row>
    <row r="1719" spans="1:5" x14ac:dyDescent="0.2">
      <c r="A1719" s="674"/>
      <c r="B1719" s="685" t="s">
        <v>2165</v>
      </c>
      <c r="C1719" s="685" t="s">
        <v>2130</v>
      </c>
      <c r="D1719" s="678">
        <v>1.1599999999999999</v>
      </c>
      <c r="E1719" s="654"/>
    </row>
    <row r="1720" spans="1:5" x14ac:dyDescent="0.2">
      <c r="A1720" s="674"/>
      <c r="B1720" s="685" t="s">
        <v>2166</v>
      </c>
      <c r="C1720" s="685" t="s">
        <v>2130</v>
      </c>
      <c r="D1720" s="678">
        <v>1.1599999999999999</v>
      </c>
      <c r="E1720" s="654"/>
    </row>
    <row r="1721" spans="1:5" x14ac:dyDescent="0.2">
      <c r="A1721" s="674"/>
      <c r="B1721" s="685" t="s">
        <v>2167</v>
      </c>
      <c r="C1721" s="685" t="s">
        <v>2130</v>
      </c>
      <c r="D1721" s="678">
        <v>1.1599999999999999</v>
      </c>
      <c r="E1721" s="654"/>
    </row>
    <row r="1722" spans="1:5" x14ac:dyDescent="0.2">
      <c r="A1722" s="674"/>
      <c r="B1722" s="685" t="s">
        <v>2168</v>
      </c>
      <c r="C1722" s="685" t="s">
        <v>2130</v>
      </c>
      <c r="D1722" s="678">
        <v>1.1599999999999999</v>
      </c>
      <c r="E1722" s="654"/>
    </row>
    <row r="1723" spans="1:5" x14ac:dyDescent="0.2">
      <c r="A1723" s="674"/>
      <c r="B1723" s="685" t="s">
        <v>2169</v>
      </c>
      <c r="C1723" s="685" t="s">
        <v>2130</v>
      </c>
      <c r="D1723" s="678">
        <v>1.1599999999999999</v>
      </c>
      <c r="E1723" s="654"/>
    </row>
    <row r="1724" spans="1:5" x14ac:dyDescent="0.2">
      <c r="A1724" s="674"/>
      <c r="B1724" s="685" t="s">
        <v>2170</v>
      </c>
      <c r="C1724" s="685" t="s">
        <v>2130</v>
      </c>
      <c r="D1724" s="678">
        <v>1.1599999999999999</v>
      </c>
      <c r="E1724" s="654"/>
    </row>
    <row r="1725" spans="1:5" x14ac:dyDescent="0.2">
      <c r="A1725" s="674"/>
      <c r="B1725" s="685" t="s">
        <v>2171</v>
      </c>
      <c r="C1725" s="685" t="s">
        <v>2130</v>
      </c>
      <c r="D1725" s="678">
        <v>1.1599999999999999</v>
      </c>
      <c r="E1725" s="654"/>
    </row>
    <row r="1726" spans="1:5" x14ac:dyDescent="0.2">
      <c r="A1726" s="674"/>
      <c r="B1726" s="685" t="s">
        <v>2172</v>
      </c>
      <c r="C1726" s="685" t="s">
        <v>2130</v>
      </c>
      <c r="D1726" s="678">
        <v>1.1599999999999999</v>
      </c>
      <c r="E1726" s="654"/>
    </row>
    <row r="1727" spans="1:5" x14ac:dyDescent="0.2">
      <c r="A1727" s="674"/>
      <c r="B1727" s="685" t="s">
        <v>2173</v>
      </c>
      <c r="C1727" s="685" t="s">
        <v>2130</v>
      </c>
      <c r="D1727" s="678">
        <v>1.1599999999999999</v>
      </c>
      <c r="E1727" s="654"/>
    </row>
    <row r="1728" spans="1:5" x14ac:dyDescent="0.2">
      <c r="A1728" s="674"/>
      <c r="B1728" s="685" t="s">
        <v>2174</v>
      </c>
      <c r="C1728" s="685" t="s">
        <v>2130</v>
      </c>
      <c r="D1728" s="678">
        <v>1.1599999999999999</v>
      </c>
      <c r="E1728" s="654"/>
    </row>
    <row r="1729" spans="1:5" x14ac:dyDescent="0.2">
      <c r="A1729" s="674"/>
      <c r="B1729" s="685" t="s">
        <v>2175</v>
      </c>
      <c r="C1729" s="685" t="s">
        <v>2130</v>
      </c>
      <c r="D1729" s="678">
        <v>1.1599999999999999</v>
      </c>
      <c r="E1729" s="654"/>
    </row>
    <row r="1730" spans="1:5" x14ac:dyDescent="0.2">
      <c r="A1730" s="674"/>
      <c r="B1730" s="685" t="s">
        <v>2176</v>
      </c>
      <c r="C1730" s="685" t="s">
        <v>2130</v>
      </c>
      <c r="D1730" s="678">
        <v>1.1599999999999999</v>
      </c>
      <c r="E1730" s="654"/>
    </row>
    <row r="1731" spans="1:5" x14ac:dyDescent="0.2">
      <c r="A1731" s="674"/>
      <c r="B1731" s="685" t="s">
        <v>2177</v>
      </c>
      <c r="C1731" s="685" t="s">
        <v>2130</v>
      </c>
      <c r="D1731" s="678">
        <v>1.1599999999999999</v>
      </c>
      <c r="E1731" s="654"/>
    </row>
    <row r="1732" spans="1:5" x14ac:dyDescent="0.2">
      <c r="A1732" s="674"/>
      <c r="B1732" s="685" t="s">
        <v>2178</v>
      </c>
      <c r="C1732" s="685" t="s">
        <v>2130</v>
      </c>
      <c r="D1732" s="678">
        <v>1.1599999999999999</v>
      </c>
      <c r="E1732" s="654"/>
    </row>
    <row r="1733" spans="1:5" x14ac:dyDescent="0.2">
      <c r="A1733" s="674"/>
      <c r="B1733" s="685" t="s">
        <v>2179</v>
      </c>
      <c r="C1733" s="685" t="s">
        <v>2130</v>
      </c>
      <c r="D1733" s="678">
        <v>1.1599999999999999</v>
      </c>
      <c r="E1733" s="654"/>
    </row>
    <row r="1734" spans="1:5" x14ac:dyDescent="0.2">
      <c r="A1734" s="674"/>
      <c r="B1734" s="685" t="s">
        <v>2180</v>
      </c>
      <c r="C1734" s="685" t="s">
        <v>2130</v>
      </c>
      <c r="D1734" s="678">
        <v>1.1599999999999999</v>
      </c>
      <c r="E1734" s="654"/>
    </row>
    <row r="1735" spans="1:5" x14ac:dyDescent="0.2">
      <c r="A1735" s="674"/>
      <c r="B1735" s="685" t="s">
        <v>2181</v>
      </c>
      <c r="C1735" s="685" t="s">
        <v>2130</v>
      </c>
      <c r="D1735" s="678">
        <v>1.1599999999999999</v>
      </c>
      <c r="E1735" s="654"/>
    </row>
    <row r="1736" spans="1:5" x14ac:dyDescent="0.2">
      <c r="A1736" s="674"/>
      <c r="B1736" s="685" t="s">
        <v>2182</v>
      </c>
      <c r="C1736" s="685" t="s">
        <v>2130</v>
      </c>
      <c r="D1736" s="678">
        <v>1.1599999999999999</v>
      </c>
      <c r="E1736" s="654"/>
    </row>
    <row r="1737" spans="1:5" x14ac:dyDescent="0.2">
      <c r="A1737" s="674"/>
      <c r="B1737" s="685" t="s">
        <v>2183</v>
      </c>
      <c r="C1737" s="685" t="s">
        <v>2184</v>
      </c>
      <c r="D1737" s="678">
        <v>446.6232</v>
      </c>
      <c r="E1737" s="654"/>
    </row>
    <row r="1738" spans="1:5" x14ac:dyDescent="0.2">
      <c r="A1738" s="674"/>
      <c r="B1738" s="685" t="s">
        <v>2185</v>
      </c>
      <c r="C1738" s="685" t="s">
        <v>2184</v>
      </c>
      <c r="D1738" s="678">
        <v>446.6232</v>
      </c>
      <c r="E1738" s="654"/>
    </row>
    <row r="1739" spans="1:5" x14ac:dyDescent="0.2">
      <c r="A1739" s="674"/>
      <c r="B1739" s="685" t="s">
        <v>2186</v>
      </c>
      <c r="C1739" s="685" t="s">
        <v>2184</v>
      </c>
      <c r="D1739" s="678">
        <v>446.6232</v>
      </c>
      <c r="E1739" s="654"/>
    </row>
    <row r="1740" spans="1:5" x14ac:dyDescent="0.2">
      <c r="A1740" s="674"/>
      <c r="B1740" s="685" t="s">
        <v>2187</v>
      </c>
      <c r="C1740" s="685" t="s">
        <v>2184</v>
      </c>
      <c r="D1740" s="678">
        <v>446.6232</v>
      </c>
      <c r="E1740" s="654"/>
    </row>
    <row r="1741" spans="1:5" x14ac:dyDescent="0.2">
      <c r="A1741" s="674"/>
      <c r="B1741" s="685" t="s">
        <v>2188</v>
      </c>
      <c r="C1741" s="685" t="s">
        <v>2184</v>
      </c>
      <c r="D1741" s="678">
        <v>446.6232</v>
      </c>
      <c r="E1741" s="654"/>
    </row>
    <row r="1742" spans="1:5" x14ac:dyDescent="0.2">
      <c r="A1742" s="674"/>
      <c r="B1742" s="685" t="s">
        <v>2189</v>
      </c>
      <c r="C1742" s="685" t="s">
        <v>2184</v>
      </c>
      <c r="D1742" s="678">
        <v>446.6232</v>
      </c>
      <c r="E1742" s="654"/>
    </row>
    <row r="1743" spans="1:5" x14ac:dyDescent="0.2">
      <c r="A1743" s="674"/>
      <c r="B1743" s="685" t="s">
        <v>2190</v>
      </c>
      <c r="C1743" s="685" t="s">
        <v>2184</v>
      </c>
      <c r="D1743" s="678">
        <v>446.6232</v>
      </c>
      <c r="E1743" s="654"/>
    </row>
    <row r="1744" spans="1:5" x14ac:dyDescent="0.2">
      <c r="A1744" s="674"/>
      <c r="B1744" s="685" t="s">
        <v>2191</v>
      </c>
      <c r="C1744" s="685" t="s">
        <v>2184</v>
      </c>
      <c r="D1744" s="678">
        <v>446.6232</v>
      </c>
      <c r="E1744" s="654"/>
    </row>
    <row r="1745" spans="1:5" x14ac:dyDescent="0.2">
      <c r="A1745" s="674"/>
      <c r="B1745" s="685" t="s">
        <v>2192</v>
      </c>
      <c r="C1745" s="685" t="s">
        <v>2193</v>
      </c>
      <c r="D1745" s="678">
        <v>1.1599999999999999</v>
      </c>
      <c r="E1745" s="654"/>
    </row>
    <row r="1746" spans="1:5" x14ac:dyDescent="0.2">
      <c r="A1746" s="674"/>
      <c r="B1746" s="685" t="s">
        <v>2194</v>
      </c>
      <c r="C1746" s="685" t="s">
        <v>2193</v>
      </c>
      <c r="D1746" s="678">
        <v>1.1599999999999999</v>
      </c>
      <c r="E1746" s="654"/>
    </row>
    <row r="1747" spans="1:5" x14ac:dyDescent="0.2">
      <c r="A1747" s="674"/>
      <c r="B1747" s="685" t="s">
        <v>2195</v>
      </c>
      <c r="C1747" s="685" t="s">
        <v>2193</v>
      </c>
      <c r="D1747" s="678">
        <v>1.1599999999999999</v>
      </c>
      <c r="E1747" s="654"/>
    </row>
    <row r="1748" spans="1:5" x14ac:dyDescent="0.2">
      <c r="A1748" s="674"/>
      <c r="B1748" s="685" t="s">
        <v>2196</v>
      </c>
      <c r="C1748" s="685" t="s">
        <v>2193</v>
      </c>
      <c r="D1748" s="678">
        <v>1.1599999999999999</v>
      </c>
      <c r="E1748" s="654"/>
    </row>
    <row r="1749" spans="1:5" x14ac:dyDescent="0.2">
      <c r="A1749" s="674"/>
      <c r="B1749" s="685" t="s">
        <v>2197</v>
      </c>
      <c r="C1749" s="685" t="s">
        <v>2193</v>
      </c>
      <c r="D1749" s="678">
        <v>1.1599999999999999</v>
      </c>
      <c r="E1749" s="654"/>
    </row>
    <row r="1750" spans="1:5" x14ac:dyDescent="0.2">
      <c r="A1750" s="674"/>
      <c r="B1750" s="685" t="s">
        <v>2198</v>
      </c>
      <c r="C1750" s="685" t="s">
        <v>2193</v>
      </c>
      <c r="D1750" s="678">
        <v>1.1599999999999999</v>
      </c>
      <c r="E1750" s="654"/>
    </row>
    <row r="1751" spans="1:5" x14ac:dyDescent="0.2">
      <c r="A1751" s="674"/>
      <c r="B1751" s="685" t="s">
        <v>2199</v>
      </c>
      <c r="C1751" s="685" t="s">
        <v>2193</v>
      </c>
      <c r="D1751" s="678">
        <v>1.1599999999999999</v>
      </c>
      <c r="E1751" s="654"/>
    </row>
    <row r="1752" spans="1:5" x14ac:dyDescent="0.2">
      <c r="A1752" s="674"/>
      <c r="B1752" s="685" t="s">
        <v>2200</v>
      </c>
      <c r="C1752" s="685" t="s">
        <v>2193</v>
      </c>
      <c r="D1752" s="678">
        <v>1.1599999999999999</v>
      </c>
      <c r="E1752" s="654"/>
    </row>
    <row r="1753" spans="1:5" x14ac:dyDescent="0.2">
      <c r="A1753" s="674"/>
      <c r="B1753" s="685" t="s">
        <v>2201</v>
      </c>
      <c r="C1753" s="685" t="s">
        <v>2193</v>
      </c>
      <c r="D1753" s="678">
        <v>1.1599999999999999</v>
      </c>
      <c r="E1753" s="654"/>
    </row>
    <row r="1754" spans="1:5" x14ac:dyDescent="0.2">
      <c r="A1754" s="674"/>
      <c r="B1754" s="685" t="s">
        <v>2202</v>
      </c>
      <c r="C1754" s="685" t="s">
        <v>2193</v>
      </c>
      <c r="D1754" s="678">
        <v>1.1599999999999999</v>
      </c>
      <c r="E1754" s="654"/>
    </row>
    <row r="1755" spans="1:5" x14ac:dyDescent="0.2">
      <c r="A1755" s="674"/>
      <c r="B1755" s="685" t="s">
        <v>2203</v>
      </c>
      <c r="C1755" s="685" t="s">
        <v>2193</v>
      </c>
      <c r="D1755" s="678">
        <v>1.1599999999999999</v>
      </c>
      <c r="E1755" s="654"/>
    </row>
    <row r="1756" spans="1:5" x14ac:dyDescent="0.2">
      <c r="A1756" s="674"/>
      <c r="B1756" s="685" t="s">
        <v>2204</v>
      </c>
      <c r="C1756" s="685" t="s">
        <v>2193</v>
      </c>
      <c r="D1756" s="678">
        <v>1.1599999999999999</v>
      </c>
      <c r="E1756" s="654"/>
    </row>
    <row r="1757" spans="1:5" x14ac:dyDescent="0.2">
      <c r="A1757" s="674"/>
      <c r="B1757" s="685" t="s">
        <v>2205</v>
      </c>
      <c r="C1757" s="685" t="s">
        <v>2193</v>
      </c>
      <c r="D1757" s="678">
        <v>1.1599999999999999</v>
      </c>
      <c r="E1757" s="654"/>
    </row>
    <row r="1758" spans="1:5" x14ac:dyDescent="0.2">
      <c r="A1758" s="674"/>
      <c r="B1758" s="685" t="s">
        <v>2206</v>
      </c>
      <c r="C1758" s="685" t="s">
        <v>2193</v>
      </c>
      <c r="D1758" s="678">
        <v>1.1599999999999999</v>
      </c>
      <c r="E1758" s="654"/>
    </row>
    <row r="1759" spans="1:5" x14ac:dyDescent="0.2">
      <c r="A1759" s="674"/>
      <c r="B1759" s="685" t="s">
        <v>2207</v>
      </c>
      <c r="C1759" s="685" t="s">
        <v>2193</v>
      </c>
      <c r="D1759" s="678">
        <v>406.87</v>
      </c>
      <c r="E1759" s="654"/>
    </row>
    <row r="1760" spans="1:5" x14ac:dyDescent="0.2">
      <c r="A1760" s="674"/>
      <c r="B1760" s="685" t="s">
        <v>2208</v>
      </c>
      <c r="C1760" s="685" t="s">
        <v>2193</v>
      </c>
      <c r="D1760" s="678">
        <v>406.87</v>
      </c>
      <c r="E1760" s="654"/>
    </row>
    <row r="1761" spans="1:5" x14ac:dyDescent="0.2">
      <c r="A1761" s="674"/>
      <c r="B1761" s="685" t="s">
        <v>2209</v>
      </c>
      <c r="C1761" s="685" t="s">
        <v>2193</v>
      </c>
      <c r="D1761" s="678">
        <v>406.87</v>
      </c>
      <c r="E1761" s="654"/>
    </row>
    <row r="1762" spans="1:5" x14ac:dyDescent="0.2">
      <c r="A1762" s="674"/>
      <c r="B1762" s="685" t="s">
        <v>2210</v>
      </c>
      <c r="C1762" s="685" t="s">
        <v>2193</v>
      </c>
      <c r="D1762" s="678">
        <v>406.87</v>
      </c>
      <c r="E1762" s="654"/>
    </row>
    <row r="1763" spans="1:5" x14ac:dyDescent="0.2">
      <c r="A1763" s="674"/>
      <c r="B1763" s="685" t="s">
        <v>2211</v>
      </c>
      <c r="C1763" s="685" t="s">
        <v>2193</v>
      </c>
      <c r="D1763" s="678">
        <v>406.87</v>
      </c>
      <c r="E1763" s="654"/>
    </row>
    <row r="1764" spans="1:5" x14ac:dyDescent="0.2">
      <c r="A1764" s="674"/>
      <c r="B1764" s="685" t="s">
        <v>2212</v>
      </c>
      <c r="C1764" s="685" t="s">
        <v>2193</v>
      </c>
      <c r="D1764" s="678">
        <v>406.87</v>
      </c>
      <c r="E1764" s="654"/>
    </row>
    <row r="1765" spans="1:5" x14ac:dyDescent="0.2">
      <c r="A1765" s="674"/>
      <c r="B1765" s="685" t="s">
        <v>2213</v>
      </c>
      <c r="C1765" s="685" t="s">
        <v>2193</v>
      </c>
      <c r="D1765" s="678">
        <v>1.1599999999999999</v>
      </c>
      <c r="E1765" s="654"/>
    </row>
    <row r="1766" spans="1:5" x14ac:dyDescent="0.2">
      <c r="A1766" s="674"/>
      <c r="B1766" s="685" t="s">
        <v>2214</v>
      </c>
      <c r="C1766" s="685" t="s">
        <v>2215</v>
      </c>
      <c r="D1766" s="678">
        <v>1886.1948</v>
      </c>
      <c r="E1766" s="654"/>
    </row>
    <row r="1767" spans="1:5" x14ac:dyDescent="0.2">
      <c r="A1767" s="674"/>
      <c r="B1767" s="685" t="s">
        <v>2216</v>
      </c>
      <c r="C1767" s="685" t="s">
        <v>2215</v>
      </c>
      <c r="D1767" s="678">
        <v>1886.1948</v>
      </c>
      <c r="E1767" s="654"/>
    </row>
    <row r="1768" spans="1:5" x14ac:dyDescent="0.2">
      <c r="A1768" s="674"/>
      <c r="B1768" s="685" t="s">
        <v>2217</v>
      </c>
      <c r="C1768" s="685" t="s">
        <v>2215</v>
      </c>
      <c r="D1768" s="678">
        <v>1886.1948</v>
      </c>
      <c r="E1768" s="654"/>
    </row>
    <row r="1769" spans="1:5" x14ac:dyDescent="0.2">
      <c r="A1769" s="674"/>
      <c r="B1769" s="685" t="s">
        <v>2218</v>
      </c>
      <c r="C1769" s="685" t="s">
        <v>2215</v>
      </c>
      <c r="D1769" s="678">
        <v>1886.1948</v>
      </c>
      <c r="E1769" s="654"/>
    </row>
    <row r="1770" spans="1:5" x14ac:dyDescent="0.2">
      <c r="A1770" s="674"/>
      <c r="B1770" s="685" t="s">
        <v>2219</v>
      </c>
      <c r="C1770" s="685" t="s">
        <v>2215</v>
      </c>
      <c r="D1770" s="678">
        <v>1886.1948</v>
      </c>
      <c r="E1770" s="654"/>
    </row>
    <row r="1771" spans="1:5" x14ac:dyDescent="0.2">
      <c r="A1771" s="674"/>
      <c r="B1771" s="685" t="s">
        <v>2220</v>
      </c>
      <c r="C1771" s="685" t="s">
        <v>2215</v>
      </c>
      <c r="D1771" s="678">
        <v>1886.1948</v>
      </c>
      <c r="E1771" s="654"/>
    </row>
    <row r="1772" spans="1:5" x14ac:dyDescent="0.2">
      <c r="A1772" s="674"/>
      <c r="B1772" s="685" t="s">
        <v>2221</v>
      </c>
      <c r="C1772" s="685" t="s">
        <v>2215</v>
      </c>
      <c r="D1772" s="678">
        <v>1886.1948</v>
      </c>
      <c r="E1772" s="654"/>
    </row>
    <row r="1773" spans="1:5" x14ac:dyDescent="0.2">
      <c r="A1773" s="674"/>
      <c r="B1773" s="685" t="s">
        <v>2222</v>
      </c>
      <c r="C1773" s="685" t="s">
        <v>2215</v>
      </c>
      <c r="D1773" s="678">
        <v>1886.1948</v>
      </c>
      <c r="E1773" s="654"/>
    </row>
    <row r="1774" spans="1:5" x14ac:dyDescent="0.2">
      <c r="A1774" s="674"/>
      <c r="B1774" s="685" t="s">
        <v>2223</v>
      </c>
      <c r="C1774" s="685" t="s">
        <v>2215</v>
      </c>
      <c r="D1774" s="678">
        <v>1886.1948</v>
      </c>
      <c r="E1774" s="654"/>
    </row>
    <row r="1775" spans="1:5" x14ac:dyDescent="0.2">
      <c r="A1775" s="674"/>
      <c r="B1775" s="685" t="s">
        <v>2224</v>
      </c>
      <c r="C1775" s="685" t="s">
        <v>2215</v>
      </c>
      <c r="D1775" s="678">
        <v>1886.1948</v>
      </c>
      <c r="E1775" s="654"/>
    </row>
    <row r="1776" spans="1:5" x14ac:dyDescent="0.2">
      <c r="A1776" s="674"/>
      <c r="B1776" s="685" t="s">
        <v>2225</v>
      </c>
      <c r="C1776" s="685" t="s">
        <v>2215</v>
      </c>
      <c r="D1776" s="678">
        <v>1886.1948</v>
      </c>
      <c r="E1776" s="654"/>
    </row>
    <row r="1777" spans="1:5" x14ac:dyDescent="0.2">
      <c r="A1777" s="674"/>
      <c r="B1777" s="685" t="s">
        <v>2226</v>
      </c>
      <c r="C1777" s="685" t="s">
        <v>2215</v>
      </c>
      <c r="D1777" s="678">
        <v>1886.1948</v>
      </c>
      <c r="E1777" s="654"/>
    </row>
    <row r="1778" spans="1:5" x14ac:dyDescent="0.2">
      <c r="A1778" s="674"/>
      <c r="B1778" s="685" t="s">
        <v>2227</v>
      </c>
      <c r="C1778" s="685" t="s">
        <v>2215</v>
      </c>
      <c r="D1778" s="678">
        <v>1886.1948</v>
      </c>
      <c r="E1778" s="654"/>
    </row>
    <row r="1779" spans="1:5" x14ac:dyDescent="0.2">
      <c r="A1779" s="674"/>
      <c r="B1779" s="685" t="s">
        <v>2228</v>
      </c>
      <c r="C1779" s="685" t="s">
        <v>2215</v>
      </c>
      <c r="D1779" s="678">
        <v>1886.1948</v>
      </c>
      <c r="E1779" s="654"/>
    </row>
    <row r="1780" spans="1:5" x14ac:dyDescent="0.2">
      <c r="A1780" s="674"/>
      <c r="B1780" s="685" t="s">
        <v>2229</v>
      </c>
      <c r="C1780" s="685" t="s">
        <v>2215</v>
      </c>
      <c r="D1780" s="678">
        <v>1886.1948</v>
      </c>
      <c r="E1780" s="654"/>
    </row>
    <row r="1781" spans="1:5" x14ac:dyDescent="0.2">
      <c r="A1781" s="674"/>
      <c r="B1781" s="685" t="s">
        <v>2230</v>
      </c>
      <c r="C1781" s="685" t="s">
        <v>2215</v>
      </c>
      <c r="D1781" s="678">
        <v>1886.1948</v>
      </c>
      <c r="E1781" s="654"/>
    </row>
    <row r="1782" spans="1:5" x14ac:dyDescent="0.2">
      <c r="A1782" s="674"/>
      <c r="B1782" s="685" t="s">
        <v>2231</v>
      </c>
      <c r="C1782" s="685" t="s">
        <v>2215</v>
      </c>
      <c r="D1782" s="678">
        <v>1886.1948</v>
      </c>
      <c r="E1782" s="654"/>
    </row>
    <row r="1783" spans="1:5" x14ac:dyDescent="0.2">
      <c r="A1783" s="674"/>
      <c r="B1783" s="685" t="s">
        <v>2232</v>
      </c>
      <c r="C1783" s="685" t="s">
        <v>2233</v>
      </c>
      <c r="D1783" s="678">
        <v>1.1599999999999999</v>
      </c>
      <c r="E1783" s="654"/>
    </row>
    <row r="1784" spans="1:5" x14ac:dyDescent="0.2">
      <c r="A1784" s="674"/>
      <c r="B1784" s="685" t="s">
        <v>2234</v>
      </c>
      <c r="C1784" s="685" t="s">
        <v>2235</v>
      </c>
      <c r="D1784" s="678">
        <v>1.1599999999999999</v>
      </c>
      <c r="E1784" s="654"/>
    </row>
    <row r="1785" spans="1:5" x14ac:dyDescent="0.2">
      <c r="A1785" s="674"/>
      <c r="B1785" s="685" t="s">
        <v>2236</v>
      </c>
      <c r="C1785" s="685" t="s">
        <v>2237</v>
      </c>
      <c r="D1785" s="678">
        <v>1.1599999999999999</v>
      </c>
      <c r="E1785" s="654"/>
    </row>
    <row r="1786" spans="1:5" x14ac:dyDescent="0.2">
      <c r="A1786" s="674"/>
      <c r="B1786" s="685" t="s">
        <v>2238</v>
      </c>
      <c r="C1786" s="685" t="s">
        <v>2237</v>
      </c>
      <c r="D1786" s="678">
        <v>1.1599999999999999</v>
      </c>
      <c r="E1786" s="654"/>
    </row>
    <row r="1787" spans="1:5" x14ac:dyDescent="0.2">
      <c r="A1787" s="674"/>
      <c r="B1787" s="685" t="s">
        <v>2239</v>
      </c>
      <c r="C1787" s="685" t="s">
        <v>2240</v>
      </c>
      <c r="D1787" s="678">
        <v>773.72</v>
      </c>
      <c r="E1787" s="654"/>
    </row>
    <row r="1788" spans="1:5" x14ac:dyDescent="0.2">
      <c r="A1788" s="674"/>
      <c r="B1788" s="685" t="s">
        <v>2241</v>
      </c>
      <c r="C1788" s="685" t="s">
        <v>2242</v>
      </c>
      <c r="D1788" s="678">
        <v>45764.32</v>
      </c>
      <c r="E1788" s="654"/>
    </row>
    <row r="1789" spans="1:5" x14ac:dyDescent="0.2">
      <c r="A1789" s="674"/>
      <c r="B1789" s="685" t="s">
        <v>2243</v>
      </c>
      <c r="C1789" s="685" t="s">
        <v>2244</v>
      </c>
      <c r="D1789" s="678">
        <v>1299.0028</v>
      </c>
      <c r="E1789" s="654"/>
    </row>
    <row r="1790" spans="1:5" x14ac:dyDescent="0.2">
      <c r="A1790" s="674"/>
      <c r="B1790" s="685" t="s">
        <v>2245</v>
      </c>
      <c r="C1790" s="685" t="s">
        <v>2246</v>
      </c>
      <c r="D1790" s="678">
        <v>1.1599999999999999</v>
      </c>
      <c r="E1790" s="654"/>
    </row>
    <row r="1791" spans="1:5" x14ac:dyDescent="0.2">
      <c r="A1791" s="674"/>
      <c r="B1791" s="685" t="s">
        <v>2247</v>
      </c>
      <c r="C1791" s="685" t="s">
        <v>2237</v>
      </c>
      <c r="D1791" s="678">
        <v>1.1599999999999999</v>
      </c>
      <c r="E1791" s="654"/>
    </row>
    <row r="1792" spans="1:5" x14ac:dyDescent="0.2">
      <c r="A1792" s="674"/>
      <c r="B1792" s="685" t="s">
        <v>2248</v>
      </c>
      <c r="C1792" s="685" t="s">
        <v>2249</v>
      </c>
      <c r="D1792" s="678">
        <v>1.1599999999999999</v>
      </c>
      <c r="E1792" s="654"/>
    </row>
    <row r="1793" spans="1:5" x14ac:dyDescent="0.2">
      <c r="A1793" s="674"/>
      <c r="B1793" s="685" t="s">
        <v>2250</v>
      </c>
      <c r="C1793" s="685" t="s">
        <v>2249</v>
      </c>
      <c r="D1793" s="678">
        <v>1.1599999999999999</v>
      </c>
      <c r="E1793" s="654"/>
    </row>
    <row r="1794" spans="1:5" x14ac:dyDescent="0.2">
      <c r="A1794" s="674"/>
      <c r="B1794" s="685" t="s">
        <v>2251</v>
      </c>
      <c r="C1794" s="685" t="s">
        <v>2249</v>
      </c>
      <c r="D1794" s="678">
        <v>1.1599999999999999</v>
      </c>
      <c r="E1794" s="654"/>
    </row>
    <row r="1795" spans="1:5" x14ac:dyDescent="0.2">
      <c r="A1795" s="674"/>
      <c r="B1795" s="685" t="s">
        <v>2252</v>
      </c>
      <c r="C1795" s="685" t="s">
        <v>2249</v>
      </c>
      <c r="D1795" s="678">
        <v>1.1599999999999999</v>
      </c>
      <c r="E1795" s="654"/>
    </row>
    <row r="1796" spans="1:5" x14ac:dyDescent="0.2">
      <c r="A1796" s="674"/>
      <c r="B1796" s="685" t="s">
        <v>2253</v>
      </c>
      <c r="C1796" s="685" t="s">
        <v>2249</v>
      </c>
      <c r="D1796" s="678">
        <v>1.1599999999999999</v>
      </c>
      <c r="E1796" s="654"/>
    </row>
    <row r="1797" spans="1:5" x14ac:dyDescent="0.2">
      <c r="A1797" s="674"/>
      <c r="B1797" s="685" t="s">
        <v>2254</v>
      </c>
      <c r="C1797" s="685" t="s">
        <v>2249</v>
      </c>
      <c r="D1797" s="678">
        <v>1.1599999999999999</v>
      </c>
      <c r="E1797" s="654"/>
    </row>
    <row r="1798" spans="1:5" x14ac:dyDescent="0.2">
      <c r="A1798" s="674"/>
      <c r="B1798" s="685" t="s">
        <v>2255</v>
      </c>
      <c r="C1798" s="685" t="s">
        <v>2249</v>
      </c>
      <c r="D1798" s="678">
        <v>1.1599999999999999</v>
      </c>
      <c r="E1798" s="654"/>
    </row>
    <row r="1799" spans="1:5" x14ac:dyDescent="0.2">
      <c r="A1799" s="674"/>
      <c r="B1799" s="685" t="s">
        <v>2256</v>
      </c>
      <c r="C1799" s="685" t="s">
        <v>2249</v>
      </c>
      <c r="D1799" s="678">
        <v>1.1599999999999999</v>
      </c>
      <c r="E1799" s="654"/>
    </row>
    <row r="1800" spans="1:5" x14ac:dyDescent="0.2">
      <c r="A1800" s="674"/>
      <c r="B1800" s="685" t="s">
        <v>2257</v>
      </c>
      <c r="C1800" s="685" t="s">
        <v>2249</v>
      </c>
      <c r="D1800" s="678">
        <v>1.1599999999999999</v>
      </c>
      <c r="E1800" s="654"/>
    </row>
    <row r="1801" spans="1:5" x14ac:dyDescent="0.2">
      <c r="A1801" s="674"/>
      <c r="B1801" s="685" t="s">
        <v>2258</v>
      </c>
      <c r="C1801" s="685" t="s">
        <v>2249</v>
      </c>
      <c r="D1801" s="678">
        <v>1.1599999999999999</v>
      </c>
      <c r="E1801" s="654"/>
    </row>
    <row r="1802" spans="1:5" x14ac:dyDescent="0.2">
      <c r="A1802" s="674"/>
      <c r="B1802" s="685" t="s">
        <v>2259</v>
      </c>
      <c r="C1802" s="685" t="s">
        <v>2249</v>
      </c>
      <c r="D1802" s="678">
        <v>1.1599999999999999</v>
      </c>
      <c r="E1802" s="654"/>
    </row>
    <row r="1803" spans="1:5" x14ac:dyDescent="0.2">
      <c r="A1803" s="674"/>
      <c r="B1803" s="685" t="s">
        <v>2260</v>
      </c>
      <c r="C1803" s="685" t="s">
        <v>2249</v>
      </c>
      <c r="D1803" s="678">
        <v>1.1599999999999999</v>
      </c>
      <c r="E1803" s="654"/>
    </row>
    <row r="1804" spans="1:5" x14ac:dyDescent="0.2">
      <c r="A1804" s="674"/>
      <c r="B1804" s="685" t="s">
        <v>2261</v>
      </c>
      <c r="C1804" s="685" t="s">
        <v>2262</v>
      </c>
      <c r="D1804" s="678">
        <v>1.1599999999999999</v>
      </c>
      <c r="E1804" s="654"/>
    </row>
    <row r="1805" spans="1:5" x14ac:dyDescent="0.2">
      <c r="A1805" s="674"/>
      <c r="B1805" s="685" t="s">
        <v>2263</v>
      </c>
      <c r="C1805" s="685" t="s">
        <v>2262</v>
      </c>
      <c r="D1805" s="678">
        <v>1.1599999999999999</v>
      </c>
      <c r="E1805" s="654"/>
    </row>
    <row r="1806" spans="1:5" x14ac:dyDescent="0.2">
      <c r="A1806" s="674"/>
      <c r="B1806" s="685" t="s">
        <v>2264</v>
      </c>
      <c r="C1806" s="685" t="s">
        <v>2262</v>
      </c>
      <c r="D1806" s="678">
        <v>1.1599999999999999</v>
      </c>
      <c r="E1806" s="654"/>
    </row>
    <row r="1807" spans="1:5" x14ac:dyDescent="0.2">
      <c r="A1807" s="674"/>
      <c r="B1807" s="685" t="s">
        <v>2265</v>
      </c>
      <c r="C1807" s="685" t="s">
        <v>2262</v>
      </c>
      <c r="D1807" s="678">
        <v>1.1599999999999999</v>
      </c>
      <c r="E1807" s="654"/>
    </row>
    <row r="1808" spans="1:5" x14ac:dyDescent="0.2">
      <c r="A1808" s="674"/>
      <c r="B1808" s="685" t="s">
        <v>2266</v>
      </c>
      <c r="C1808" s="685" t="s">
        <v>2262</v>
      </c>
      <c r="D1808" s="678">
        <v>1.1599999999999999</v>
      </c>
      <c r="E1808" s="654"/>
    </row>
    <row r="1809" spans="1:5" x14ac:dyDescent="0.2">
      <c r="A1809" s="674"/>
      <c r="B1809" s="685" t="s">
        <v>2267</v>
      </c>
      <c r="C1809" s="685" t="s">
        <v>2262</v>
      </c>
      <c r="D1809" s="678">
        <v>1.1599999999999999</v>
      </c>
      <c r="E1809" s="654"/>
    </row>
    <row r="1810" spans="1:5" x14ac:dyDescent="0.2">
      <c r="A1810" s="674"/>
      <c r="B1810" s="685" t="s">
        <v>2268</v>
      </c>
      <c r="C1810" s="685" t="s">
        <v>2262</v>
      </c>
      <c r="D1810" s="678">
        <v>1.1599999999999999</v>
      </c>
      <c r="E1810" s="654"/>
    </row>
    <row r="1811" spans="1:5" x14ac:dyDescent="0.2">
      <c r="A1811" s="674"/>
      <c r="B1811" s="685" t="s">
        <v>2269</v>
      </c>
      <c r="C1811" s="685" t="s">
        <v>2262</v>
      </c>
      <c r="D1811" s="678">
        <v>1.1599999999999999</v>
      </c>
      <c r="E1811" s="654"/>
    </row>
    <row r="1812" spans="1:5" x14ac:dyDescent="0.2">
      <c r="A1812" s="674"/>
      <c r="B1812" s="685" t="s">
        <v>2270</v>
      </c>
      <c r="C1812" s="685" t="s">
        <v>2262</v>
      </c>
      <c r="D1812" s="678">
        <v>1.1599999999999999</v>
      </c>
      <c r="E1812" s="654"/>
    </row>
    <row r="1813" spans="1:5" x14ac:dyDescent="0.2">
      <c r="A1813" s="674"/>
      <c r="B1813" s="685" t="s">
        <v>2271</v>
      </c>
      <c r="C1813" s="685" t="s">
        <v>2262</v>
      </c>
      <c r="D1813" s="678">
        <v>1.1599999999999999</v>
      </c>
      <c r="E1813" s="654"/>
    </row>
    <row r="1814" spans="1:5" x14ac:dyDescent="0.2">
      <c r="A1814" s="674"/>
      <c r="B1814" s="685" t="s">
        <v>2272</v>
      </c>
      <c r="C1814" s="685" t="s">
        <v>2273</v>
      </c>
      <c r="D1814" s="678">
        <v>9150.08</v>
      </c>
      <c r="E1814" s="654"/>
    </row>
    <row r="1815" spans="1:5" x14ac:dyDescent="0.2">
      <c r="A1815" s="674"/>
      <c r="B1815" s="685" t="s">
        <v>2274</v>
      </c>
      <c r="C1815" s="685" t="s">
        <v>2273</v>
      </c>
      <c r="D1815" s="678">
        <v>1.1599999999999999</v>
      </c>
      <c r="E1815" s="654"/>
    </row>
    <row r="1816" spans="1:5" x14ac:dyDescent="0.2">
      <c r="A1816" s="674"/>
      <c r="B1816" s="685" t="s">
        <v>2275</v>
      </c>
      <c r="C1816" s="685" t="s">
        <v>2273</v>
      </c>
      <c r="D1816" s="678">
        <v>9150.08</v>
      </c>
      <c r="E1816" s="654"/>
    </row>
    <row r="1817" spans="1:5" x14ac:dyDescent="0.2">
      <c r="A1817" s="674"/>
      <c r="B1817" s="685" t="s">
        <v>2276</v>
      </c>
      <c r="C1817" s="685" t="s">
        <v>2273</v>
      </c>
      <c r="D1817" s="678">
        <v>1.1599999999999999</v>
      </c>
      <c r="E1817" s="654"/>
    </row>
    <row r="1818" spans="1:5" x14ac:dyDescent="0.2">
      <c r="A1818" s="674"/>
      <c r="B1818" s="685" t="s">
        <v>2277</v>
      </c>
      <c r="C1818" s="685" t="s">
        <v>2273</v>
      </c>
      <c r="D1818" s="678">
        <v>9150.08</v>
      </c>
      <c r="E1818" s="654"/>
    </row>
    <row r="1819" spans="1:5" x14ac:dyDescent="0.2">
      <c r="A1819" s="674"/>
      <c r="B1819" s="685" t="s">
        <v>2278</v>
      </c>
      <c r="C1819" s="685" t="s">
        <v>2273</v>
      </c>
      <c r="D1819" s="678">
        <v>1.1599999999999999</v>
      </c>
      <c r="E1819" s="654"/>
    </row>
    <row r="1820" spans="1:5" x14ac:dyDescent="0.2">
      <c r="A1820" s="674"/>
      <c r="B1820" s="685" t="s">
        <v>2279</v>
      </c>
      <c r="C1820" s="685" t="s">
        <v>2273</v>
      </c>
      <c r="D1820" s="678">
        <v>9150.08</v>
      </c>
      <c r="E1820" s="654"/>
    </row>
    <row r="1821" spans="1:5" x14ac:dyDescent="0.2">
      <c r="A1821" s="674"/>
      <c r="B1821" s="685" t="s">
        <v>2280</v>
      </c>
      <c r="C1821" s="685" t="s">
        <v>2273</v>
      </c>
      <c r="D1821" s="678">
        <v>1.1599999999999999</v>
      </c>
      <c r="E1821" s="654"/>
    </row>
    <row r="1822" spans="1:5" x14ac:dyDescent="0.2">
      <c r="A1822" s="674"/>
      <c r="B1822" s="685" t="s">
        <v>2281</v>
      </c>
      <c r="C1822" s="685" t="s">
        <v>2273</v>
      </c>
      <c r="D1822" s="678">
        <v>9150.08</v>
      </c>
      <c r="E1822" s="654"/>
    </row>
    <row r="1823" spans="1:5" x14ac:dyDescent="0.2">
      <c r="A1823" s="674"/>
      <c r="B1823" s="685" t="s">
        <v>2282</v>
      </c>
      <c r="C1823" s="685" t="s">
        <v>2273</v>
      </c>
      <c r="D1823" s="678">
        <v>1.1599999999999999</v>
      </c>
      <c r="E1823" s="654"/>
    </row>
    <row r="1824" spans="1:5" x14ac:dyDescent="0.2">
      <c r="A1824" s="674"/>
      <c r="B1824" s="685" t="s">
        <v>2283</v>
      </c>
      <c r="C1824" s="685" t="s">
        <v>2273</v>
      </c>
      <c r="D1824" s="678">
        <v>9150.08</v>
      </c>
      <c r="E1824" s="654"/>
    </row>
    <row r="1825" spans="1:5" x14ac:dyDescent="0.2">
      <c r="A1825" s="674"/>
      <c r="B1825" s="685" t="s">
        <v>2284</v>
      </c>
      <c r="C1825" s="685" t="s">
        <v>2273</v>
      </c>
      <c r="D1825" s="678">
        <v>1.1599999999999999</v>
      </c>
      <c r="E1825" s="654"/>
    </row>
    <row r="1826" spans="1:5" x14ac:dyDescent="0.2">
      <c r="A1826" s="674"/>
      <c r="B1826" s="685" t="s">
        <v>2285</v>
      </c>
      <c r="C1826" s="685" t="s">
        <v>2273</v>
      </c>
      <c r="D1826" s="678">
        <v>9150.08</v>
      </c>
      <c r="E1826" s="654"/>
    </row>
    <row r="1827" spans="1:5" x14ac:dyDescent="0.2">
      <c r="A1827" s="674"/>
      <c r="B1827" s="685" t="s">
        <v>2286</v>
      </c>
      <c r="C1827" s="685" t="s">
        <v>2273</v>
      </c>
      <c r="D1827" s="678">
        <v>1.1599999999999999</v>
      </c>
      <c r="E1827" s="654"/>
    </row>
    <row r="1828" spans="1:5" x14ac:dyDescent="0.2">
      <c r="A1828" s="674"/>
      <c r="B1828" s="685" t="s">
        <v>2287</v>
      </c>
      <c r="C1828" s="685" t="s">
        <v>2273</v>
      </c>
      <c r="D1828" s="678">
        <v>9150.08</v>
      </c>
      <c r="E1828" s="654"/>
    </row>
    <row r="1829" spans="1:5" x14ac:dyDescent="0.2">
      <c r="A1829" s="674"/>
      <c r="B1829" s="685" t="s">
        <v>2288</v>
      </c>
      <c r="C1829" s="685" t="s">
        <v>2273</v>
      </c>
      <c r="D1829" s="678">
        <v>1.1599999999999999</v>
      </c>
      <c r="E1829" s="654"/>
    </row>
    <row r="1830" spans="1:5" x14ac:dyDescent="0.2">
      <c r="A1830" s="674"/>
      <c r="B1830" s="685" t="s">
        <v>2289</v>
      </c>
      <c r="C1830" s="685" t="s">
        <v>2273</v>
      </c>
      <c r="D1830" s="678">
        <v>9150.08</v>
      </c>
      <c r="E1830" s="654"/>
    </row>
    <row r="1831" spans="1:5" x14ac:dyDescent="0.2">
      <c r="A1831" s="674"/>
      <c r="B1831" s="685" t="s">
        <v>2290</v>
      </c>
      <c r="C1831" s="685" t="s">
        <v>2273</v>
      </c>
      <c r="D1831" s="678">
        <v>1.1599999999999999</v>
      </c>
      <c r="E1831" s="654"/>
    </row>
    <row r="1832" spans="1:5" x14ac:dyDescent="0.2">
      <c r="A1832" s="674"/>
      <c r="B1832" s="685" t="s">
        <v>2291</v>
      </c>
      <c r="C1832" s="685" t="s">
        <v>2273</v>
      </c>
      <c r="D1832" s="678">
        <v>9150.08</v>
      </c>
      <c r="E1832" s="654"/>
    </row>
    <row r="1833" spans="1:5" x14ac:dyDescent="0.2">
      <c r="A1833" s="674"/>
      <c r="B1833" s="685" t="s">
        <v>2292</v>
      </c>
      <c r="C1833" s="685" t="s">
        <v>2273</v>
      </c>
      <c r="D1833" s="678">
        <v>1.1599999999999999</v>
      </c>
      <c r="E1833" s="654"/>
    </row>
    <row r="1834" spans="1:5" x14ac:dyDescent="0.2">
      <c r="A1834" s="674"/>
      <c r="B1834" s="685" t="s">
        <v>2293</v>
      </c>
      <c r="C1834" s="685" t="s">
        <v>2273</v>
      </c>
      <c r="D1834" s="678">
        <v>9150.08</v>
      </c>
      <c r="E1834" s="654"/>
    </row>
    <row r="1835" spans="1:5" x14ac:dyDescent="0.2">
      <c r="A1835" s="674"/>
      <c r="B1835" s="685" t="s">
        <v>2294</v>
      </c>
      <c r="C1835" s="685" t="s">
        <v>2273</v>
      </c>
      <c r="D1835" s="678">
        <v>1.1599999999999999</v>
      </c>
      <c r="E1835" s="654"/>
    </row>
    <row r="1836" spans="1:5" x14ac:dyDescent="0.2">
      <c r="A1836" s="674"/>
      <c r="B1836" s="685" t="s">
        <v>2295</v>
      </c>
      <c r="C1836" s="685" t="s">
        <v>2273</v>
      </c>
      <c r="D1836" s="678">
        <v>9150.08</v>
      </c>
      <c r="E1836" s="654"/>
    </row>
    <row r="1837" spans="1:5" x14ac:dyDescent="0.2">
      <c r="A1837" s="674"/>
      <c r="B1837" s="685" t="s">
        <v>2296</v>
      </c>
      <c r="C1837" s="685" t="s">
        <v>2273</v>
      </c>
      <c r="D1837" s="678">
        <v>1.1599999999999999</v>
      </c>
      <c r="E1837" s="654"/>
    </row>
    <row r="1838" spans="1:5" x14ac:dyDescent="0.2">
      <c r="A1838" s="674"/>
      <c r="B1838" s="685" t="s">
        <v>2297</v>
      </c>
      <c r="C1838" s="685" t="s">
        <v>2273</v>
      </c>
      <c r="D1838" s="678">
        <v>9150.08</v>
      </c>
      <c r="E1838" s="654"/>
    </row>
    <row r="1839" spans="1:5" x14ac:dyDescent="0.2">
      <c r="A1839" s="674"/>
      <c r="B1839" s="685" t="s">
        <v>2298</v>
      </c>
      <c r="C1839" s="685" t="s">
        <v>2273</v>
      </c>
      <c r="D1839" s="678">
        <v>1.1599999999999999</v>
      </c>
      <c r="E1839" s="654"/>
    </row>
    <row r="1840" spans="1:5" x14ac:dyDescent="0.2">
      <c r="A1840" s="674"/>
      <c r="B1840" s="685" t="s">
        <v>2299</v>
      </c>
      <c r="C1840" s="685" t="s">
        <v>2273</v>
      </c>
      <c r="D1840" s="678">
        <v>9150.08</v>
      </c>
      <c r="E1840" s="654"/>
    </row>
    <row r="1841" spans="1:5" x14ac:dyDescent="0.2">
      <c r="A1841" s="674"/>
      <c r="B1841" s="685" t="s">
        <v>2300</v>
      </c>
      <c r="C1841" s="685" t="s">
        <v>2273</v>
      </c>
      <c r="D1841" s="678">
        <v>1.1599999999999999</v>
      </c>
      <c r="E1841" s="654"/>
    </row>
    <row r="1842" spans="1:5" x14ac:dyDescent="0.2">
      <c r="A1842" s="674"/>
      <c r="B1842" s="685" t="s">
        <v>2301</v>
      </c>
      <c r="C1842" s="685" t="s">
        <v>2273</v>
      </c>
      <c r="D1842" s="678">
        <v>9150.08</v>
      </c>
      <c r="E1842" s="654"/>
    </row>
    <row r="1843" spans="1:5" x14ac:dyDescent="0.2">
      <c r="A1843" s="674"/>
      <c r="B1843" s="685" t="s">
        <v>2302</v>
      </c>
      <c r="C1843" s="685" t="s">
        <v>2273</v>
      </c>
      <c r="D1843" s="678">
        <v>1.1599999999999999</v>
      </c>
      <c r="E1843" s="654"/>
    </row>
    <row r="1844" spans="1:5" x14ac:dyDescent="0.2">
      <c r="A1844" s="674"/>
      <c r="B1844" s="685" t="s">
        <v>2303</v>
      </c>
      <c r="C1844" s="685" t="s">
        <v>2273</v>
      </c>
      <c r="D1844" s="678">
        <v>9150.08</v>
      </c>
      <c r="E1844" s="654"/>
    </row>
    <row r="1845" spans="1:5" x14ac:dyDescent="0.2">
      <c r="A1845" s="674"/>
      <c r="B1845" s="685" t="s">
        <v>2304</v>
      </c>
      <c r="C1845" s="685" t="s">
        <v>2273</v>
      </c>
      <c r="D1845" s="678">
        <v>1.1599999999999999</v>
      </c>
      <c r="E1845" s="654"/>
    </row>
    <row r="1846" spans="1:5" x14ac:dyDescent="0.2">
      <c r="A1846" s="674"/>
      <c r="B1846" s="685" t="s">
        <v>2305</v>
      </c>
      <c r="C1846" s="685" t="s">
        <v>2273</v>
      </c>
      <c r="D1846" s="678">
        <v>9150.08</v>
      </c>
      <c r="E1846" s="654"/>
    </row>
    <row r="1847" spans="1:5" x14ac:dyDescent="0.2">
      <c r="A1847" s="674"/>
      <c r="B1847" s="685" t="s">
        <v>2306</v>
      </c>
      <c r="C1847" s="685" t="s">
        <v>2273</v>
      </c>
      <c r="D1847" s="678">
        <v>1.1599999999999999</v>
      </c>
      <c r="E1847" s="654"/>
    </row>
    <row r="1848" spans="1:5" x14ac:dyDescent="0.2">
      <c r="A1848" s="674"/>
      <c r="B1848" s="685" t="s">
        <v>2307</v>
      </c>
      <c r="C1848" s="685" t="s">
        <v>2273</v>
      </c>
      <c r="D1848" s="678">
        <v>9150.08</v>
      </c>
      <c r="E1848" s="654"/>
    </row>
    <row r="1849" spans="1:5" x14ac:dyDescent="0.2">
      <c r="A1849" s="674"/>
      <c r="B1849" s="685" t="s">
        <v>2308</v>
      </c>
      <c r="C1849" s="685" t="s">
        <v>2273</v>
      </c>
      <c r="D1849" s="678">
        <v>1.1599999999999999</v>
      </c>
      <c r="E1849" s="654"/>
    </row>
    <row r="1850" spans="1:5" x14ac:dyDescent="0.2">
      <c r="A1850" s="674"/>
      <c r="B1850" s="685" t="s">
        <v>2309</v>
      </c>
      <c r="C1850" s="685" t="s">
        <v>2273</v>
      </c>
      <c r="D1850" s="678">
        <v>9150.08</v>
      </c>
      <c r="E1850" s="654"/>
    </row>
    <row r="1851" spans="1:5" x14ac:dyDescent="0.2">
      <c r="A1851" s="674"/>
      <c r="B1851" s="685" t="s">
        <v>2310</v>
      </c>
      <c r="C1851" s="685" t="s">
        <v>2273</v>
      </c>
      <c r="D1851" s="678">
        <v>1.1599999999999999</v>
      </c>
      <c r="E1851" s="654"/>
    </row>
    <row r="1852" spans="1:5" x14ac:dyDescent="0.2">
      <c r="A1852" s="674"/>
      <c r="B1852" s="685" t="s">
        <v>2311</v>
      </c>
      <c r="C1852" s="685" t="s">
        <v>2273</v>
      </c>
      <c r="D1852" s="678">
        <v>9150.08</v>
      </c>
      <c r="E1852" s="654"/>
    </row>
    <row r="1853" spans="1:5" x14ac:dyDescent="0.2">
      <c r="A1853" s="674"/>
      <c r="B1853" s="685" t="s">
        <v>2312</v>
      </c>
      <c r="C1853" s="685" t="s">
        <v>2273</v>
      </c>
      <c r="D1853" s="678">
        <v>1.1599999999999999</v>
      </c>
      <c r="E1853" s="654"/>
    </row>
    <row r="1854" spans="1:5" x14ac:dyDescent="0.2">
      <c r="A1854" s="674"/>
      <c r="B1854" s="685" t="s">
        <v>2313</v>
      </c>
      <c r="C1854" s="685" t="s">
        <v>2273</v>
      </c>
      <c r="D1854" s="678">
        <v>9150.08</v>
      </c>
      <c r="E1854" s="654"/>
    </row>
    <row r="1855" spans="1:5" x14ac:dyDescent="0.2">
      <c r="A1855" s="674"/>
      <c r="B1855" s="685" t="s">
        <v>2314</v>
      </c>
      <c r="C1855" s="685" t="s">
        <v>2273</v>
      </c>
      <c r="D1855" s="678">
        <v>1.1599999999999999</v>
      </c>
      <c r="E1855" s="654"/>
    </row>
    <row r="1856" spans="1:5" x14ac:dyDescent="0.2">
      <c r="A1856" s="674"/>
      <c r="B1856" s="685" t="s">
        <v>2315</v>
      </c>
      <c r="C1856" s="685" t="s">
        <v>2273</v>
      </c>
      <c r="D1856" s="678">
        <v>9150.08</v>
      </c>
      <c r="E1856" s="654"/>
    </row>
    <row r="1857" spans="1:5" x14ac:dyDescent="0.2">
      <c r="A1857" s="674"/>
      <c r="B1857" s="685" t="s">
        <v>2316</v>
      </c>
      <c r="C1857" s="685" t="s">
        <v>2273</v>
      </c>
      <c r="D1857" s="678">
        <v>1.1599999999999999</v>
      </c>
      <c r="E1857" s="654"/>
    </row>
    <row r="1858" spans="1:5" x14ac:dyDescent="0.2">
      <c r="A1858" s="674"/>
      <c r="B1858" s="685" t="s">
        <v>2317</v>
      </c>
      <c r="C1858" s="685" t="s">
        <v>2273</v>
      </c>
      <c r="D1858" s="678">
        <v>9150.08</v>
      </c>
      <c r="E1858" s="654"/>
    </row>
    <row r="1859" spans="1:5" x14ac:dyDescent="0.2">
      <c r="A1859" s="674"/>
      <c r="B1859" s="685" t="s">
        <v>2318</v>
      </c>
      <c r="C1859" s="685" t="s">
        <v>2273</v>
      </c>
      <c r="D1859" s="678">
        <v>1.1599999999999999</v>
      </c>
      <c r="E1859" s="654"/>
    </row>
    <row r="1860" spans="1:5" x14ac:dyDescent="0.2">
      <c r="A1860" s="674"/>
      <c r="B1860" s="685" t="s">
        <v>2319</v>
      </c>
      <c r="C1860" s="685" t="s">
        <v>2273</v>
      </c>
      <c r="D1860" s="678">
        <v>9150.08</v>
      </c>
      <c r="E1860" s="654"/>
    </row>
    <row r="1861" spans="1:5" x14ac:dyDescent="0.2">
      <c r="A1861" s="674"/>
      <c r="B1861" s="685" t="s">
        <v>2320</v>
      </c>
      <c r="C1861" s="685" t="s">
        <v>2273</v>
      </c>
      <c r="D1861" s="678">
        <v>1.1599999999999999</v>
      </c>
      <c r="E1861" s="654"/>
    </row>
    <row r="1862" spans="1:5" x14ac:dyDescent="0.2">
      <c r="A1862" s="674"/>
      <c r="B1862" s="685" t="s">
        <v>2321</v>
      </c>
      <c r="C1862" s="685" t="s">
        <v>2273</v>
      </c>
      <c r="D1862" s="678">
        <v>9150.08</v>
      </c>
      <c r="E1862" s="654"/>
    </row>
    <row r="1863" spans="1:5" x14ac:dyDescent="0.2">
      <c r="A1863" s="674"/>
      <c r="B1863" s="685" t="s">
        <v>2322</v>
      </c>
      <c r="C1863" s="685" t="s">
        <v>2273</v>
      </c>
      <c r="D1863" s="678">
        <v>1.1599999999999999</v>
      </c>
      <c r="E1863" s="654"/>
    </row>
    <row r="1864" spans="1:5" x14ac:dyDescent="0.2">
      <c r="A1864" s="674"/>
      <c r="B1864" s="685" t="s">
        <v>2323</v>
      </c>
      <c r="C1864" s="685" t="s">
        <v>2273</v>
      </c>
      <c r="D1864" s="678">
        <v>9150.08</v>
      </c>
      <c r="E1864" s="654"/>
    </row>
    <row r="1865" spans="1:5" x14ac:dyDescent="0.2">
      <c r="A1865" s="674"/>
      <c r="B1865" s="685" t="s">
        <v>2324</v>
      </c>
      <c r="C1865" s="685" t="s">
        <v>2273</v>
      </c>
      <c r="D1865" s="678">
        <v>1.1599999999999999</v>
      </c>
      <c r="E1865" s="654"/>
    </row>
    <row r="1866" spans="1:5" x14ac:dyDescent="0.2">
      <c r="A1866" s="674"/>
      <c r="B1866" s="685" t="s">
        <v>2325</v>
      </c>
      <c r="C1866" s="685" t="s">
        <v>2273</v>
      </c>
      <c r="D1866" s="678">
        <v>9150.08</v>
      </c>
      <c r="E1866" s="654"/>
    </row>
    <row r="1867" spans="1:5" x14ac:dyDescent="0.2">
      <c r="A1867" s="674"/>
      <c r="B1867" s="685" t="s">
        <v>2326</v>
      </c>
      <c r="C1867" s="685" t="s">
        <v>2273</v>
      </c>
      <c r="D1867" s="678">
        <v>1.1599999999999999</v>
      </c>
      <c r="E1867" s="654"/>
    </row>
    <row r="1868" spans="1:5" x14ac:dyDescent="0.2">
      <c r="A1868" s="674"/>
      <c r="B1868" s="685" t="s">
        <v>2327</v>
      </c>
      <c r="C1868" s="685" t="s">
        <v>2328</v>
      </c>
      <c r="D1868" s="678">
        <v>1016.5079999999999</v>
      </c>
      <c r="E1868" s="654"/>
    </row>
    <row r="1869" spans="1:5" x14ac:dyDescent="0.2">
      <c r="A1869" s="674"/>
      <c r="B1869" s="685" t="s">
        <v>2329</v>
      </c>
      <c r="C1869" s="685" t="s">
        <v>2328</v>
      </c>
      <c r="D1869" s="678">
        <v>1016.5079999999999</v>
      </c>
      <c r="E1869" s="654"/>
    </row>
    <row r="1870" spans="1:5" x14ac:dyDescent="0.2">
      <c r="A1870" s="674"/>
      <c r="B1870" s="685" t="s">
        <v>2330</v>
      </c>
      <c r="C1870" s="685" t="s">
        <v>2328</v>
      </c>
      <c r="D1870" s="678">
        <v>1016.5079999999999</v>
      </c>
      <c r="E1870" s="654"/>
    </row>
    <row r="1871" spans="1:5" x14ac:dyDescent="0.2">
      <c r="A1871" s="674"/>
      <c r="B1871" s="685" t="s">
        <v>2331</v>
      </c>
      <c r="C1871" s="685" t="s">
        <v>2328</v>
      </c>
      <c r="D1871" s="678">
        <v>1016.5079999999999</v>
      </c>
      <c r="E1871" s="654"/>
    </row>
    <row r="1872" spans="1:5" x14ac:dyDescent="0.2">
      <c r="A1872" s="674"/>
      <c r="B1872" s="685" t="s">
        <v>2332</v>
      </c>
      <c r="C1872" s="685" t="s">
        <v>2328</v>
      </c>
      <c r="D1872" s="678">
        <v>1016.5079999999999</v>
      </c>
      <c r="E1872" s="654"/>
    </row>
    <row r="1873" spans="1:5" x14ac:dyDescent="0.2">
      <c r="A1873" s="674"/>
      <c r="B1873" s="685" t="s">
        <v>2333</v>
      </c>
      <c r="C1873" s="685" t="s">
        <v>2328</v>
      </c>
      <c r="D1873" s="678">
        <v>1016.5079999999999</v>
      </c>
      <c r="E1873" s="654"/>
    </row>
    <row r="1874" spans="1:5" x14ac:dyDescent="0.2">
      <c r="A1874" s="674"/>
      <c r="B1874" s="685" t="s">
        <v>2334</v>
      </c>
      <c r="C1874" s="685" t="s">
        <v>2328</v>
      </c>
      <c r="D1874" s="678">
        <v>1016.5079999999999</v>
      </c>
      <c r="E1874" s="654"/>
    </row>
    <row r="1875" spans="1:5" x14ac:dyDescent="0.2">
      <c r="A1875" s="674"/>
      <c r="B1875" s="685" t="s">
        <v>2335</v>
      </c>
      <c r="C1875" s="685" t="s">
        <v>2328</v>
      </c>
      <c r="D1875" s="678">
        <v>1016.5079999999999</v>
      </c>
      <c r="E1875" s="654"/>
    </row>
    <row r="1876" spans="1:5" x14ac:dyDescent="0.2">
      <c r="A1876" s="674"/>
      <c r="B1876" s="685" t="s">
        <v>2336</v>
      </c>
      <c r="C1876" s="685" t="s">
        <v>2328</v>
      </c>
      <c r="D1876" s="678">
        <v>1016.5079999999999</v>
      </c>
      <c r="E1876" s="654"/>
    </row>
    <row r="1877" spans="1:5" x14ac:dyDescent="0.2">
      <c r="A1877" s="674"/>
      <c r="B1877" s="685" t="s">
        <v>2337</v>
      </c>
      <c r="C1877" s="685" t="s">
        <v>2328</v>
      </c>
      <c r="D1877" s="678">
        <v>1016.5079999999999</v>
      </c>
      <c r="E1877" s="654"/>
    </row>
    <row r="1878" spans="1:5" x14ac:dyDescent="0.2">
      <c r="A1878" s="674"/>
      <c r="B1878" s="685" t="s">
        <v>2338</v>
      </c>
      <c r="C1878" s="685" t="s">
        <v>2339</v>
      </c>
      <c r="D1878" s="678">
        <v>1.1599999999999999</v>
      </c>
      <c r="E1878" s="654"/>
    </row>
    <row r="1879" spans="1:5" x14ac:dyDescent="0.2">
      <c r="A1879" s="674"/>
      <c r="B1879" s="685" t="s">
        <v>2340</v>
      </c>
      <c r="C1879" s="685" t="s">
        <v>2341</v>
      </c>
      <c r="D1879" s="678">
        <v>23695.331599999998</v>
      </c>
      <c r="E1879" s="654"/>
    </row>
    <row r="1880" spans="1:5" x14ac:dyDescent="0.2">
      <c r="A1880" s="674"/>
      <c r="B1880" s="685" t="s">
        <v>2342</v>
      </c>
      <c r="C1880" s="685" t="s">
        <v>2343</v>
      </c>
      <c r="D1880" s="678">
        <v>2633.2</v>
      </c>
      <c r="E1880" s="654"/>
    </row>
    <row r="1881" spans="1:5" x14ac:dyDescent="0.2">
      <c r="A1881" s="674"/>
      <c r="B1881" s="685" t="s">
        <v>2344</v>
      </c>
      <c r="C1881" s="685" t="s">
        <v>2343</v>
      </c>
      <c r="D1881" s="678">
        <v>2633.2</v>
      </c>
      <c r="E1881" s="654"/>
    </row>
    <row r="1882" spans="1:5" x14ac:dyDescent="0.2">
      <c r="A1882" s="674"/>
      <c r="B1882" s="685" t="s">
        <v>2345</v>
      </c>
      <c r="C1882" s="685" t="s">
        <v>2343</v>
      </c>
      <c r="D1882" s="678">
        <v>2633.2</v>
      </c>
      <c r="E1882" s="654"/>
    </row>
    <row r="1883" spans="1:5" x14ac:dyDescent="0.2">
      <c r="A1883" s="674"/>
      <c r="B1883" s="685" t="s">
        <v>2346</v>
      </c>
      <c r="C1883" s="685" t="s">
        <v>2343</v>
      </c>
      <c r="D1883" s="678">
        <v>2633.2</v>
      </c>
      <c r="E1883" s="654"/>
    </row>
    <row r="1884" spans="1:5" x14ac:dyDescent="0.2">
      <c r="A1884" s="674"/>
      <c r="B1884" s="685" t="s">
        <v>2347</v>
      </c>
      <c r="C1884" s="685" t="s">
        <v>2343</v>
      </c>
      <c r="D1884" s="678">
        <v>2633.2</v>
      </c>
      <c r="E1884" s="654"/>
    </row>
    <row r="1885" spans="1:5" x14ac:dyDescent="0.2">
      <c r="A1885" s="674"/>
      <c r="B1885" s="685" t="s">
        <v>2348</v>
      </c>
      <c r="C1885" s="685" t="s">
        <v>2343</v>
      </c>
      <c r="D1885" s="678">
        <v>2633.2</v>
      </c>
      <c r="E1885" s="654"/>
    </row>
    <row r="1886" spans="1:5" x14ac:dyDescent="0.2">
      <c r="A1886" s="674"/>
      <c r="B1886" s="685" t="s">
        <v>2349</v>
      </c>
      <c r="C1886" s="685" t="s">
        <v>2343</v>
      </c>
      <c r="D1886" s="678">
        <v>2633.2</v>
      </c>
      <c r="E1886" s="654"/>
    </row>
    <row r="1887" spans="1:5" x14ac:dyDescent="0.2">
      <c r="A1887" s="674"/>
      <c r="B1887" s="685" t="s">
        <v>2350</v>
      </c>
      <c r="C1887" s="685" t="s">
        <v>2343</v>
      </c>
      <c r="D1887" s="678">
        <v>2633.2</v>
      </c>
      <c r="E1887" s="654"/>
    </row>
    <row r="1888" spans="1:5" x14ac:dyDescent="0.2">
      <c r="A1888" s="674"/>
      <c r="B1888" s="685" t="s">
        <v>2351</v>
      </c>
      <c r="C1888" s="685" t="s">
        <v>2352</v>
      </c>
      <c r="D1888" s="678">
        <v>15450.4228</v>
      </c>
      <c r="E1888" s="654"/>
    </row>
    <row r="1889" spans="1:5" x14ac:dyDescent="0.2">
      <c r="A1889" s="674"/>
      <c r="B1889" s="685" t="s">
        <v>2353</v>
      </c>
      <c r="C1889" s="685" t="s">
        <v>2352</v>
      </c>
      <c r="D1889" s="678">
        <v>15450.4228</v>
      </c>
      <c r="E1889" s="654"/>
    </row>
    <row r="1890" spans="1:5" x14ac:dyDescent="0.2">
      <c r="A1890" s="674"/>
      <c r="B1890" s="685" t="s">
        <v>2354</v>
      </c>
      <c r="C1890" s="685" t="s">
        <v>2355</v>
      </c>
      <c r="D1890" s="678">
        <v>1.1599999999999999</v>
      </c>
      <c r="E1890" s="654"/>
    </row>
    <row r="1891" spans="1:5" x14ac:dyDescent="0.2">
      <c r="A1891" s="674"/>
      <c r="B1891" s="685" t="s">
        <v>2356</v>
      </c>
      <c r="C1891" s="685" t="s">
        <v>2355</v>
      </c>
      <c r="D1891" s="678">
        <v>1.1599999999999999</v>
      </c>
      <c r="E1891" s="654"/>
    </row>
    <row r="1892" spans="1:5" x14ac:dyDescent="0.2">
      <c r="A1892" s="674"/>
      <c r="B1892" s="685" t="s">
        <v>2357</v>
      </c>
      <c r="C1892" s="685" t="s">
        <v>2355</v>
      </c>
      <c r="D1892" s="678">
        <v>1.1599999999999999</v>
      </c>
      <c r="E1892" s="654"/>
    </row>
    <row r="1893" spans="1:5" x14ac:dyDescent="0.2">
      <c r="A1893" s="674"/>
      <c r="B1893" s="685" t="s">
        <v>2358</v>
      </c>
      <c r="C1893" s="685" t="s">
        <v>2359</v>
      </c>
      <c r="D1893" s="678">
        <v>1.1599999999999999</v>
      </c>
      <c r="E1893" s="654"/>
    </row>
    <row r="1894" spans="1:5" x14ac:dyDescent="0.2">
      <c r="A1894" s="674"/>
      <c r="B1894" s="685" t="s">
        <v>2360</v>
      </c>
      <c r="C1894" s="685" t="s">
        <v>2359</v>
      </c>
      <c r="D1894" s="678">
        <v>1.1599999999999999</v>
      </c>
      <c r="E1894" s="654"/>
    </row>
    <row r="1895" spans="1:5" x14ac:dyDescent="0.2">
      <c r="A1895" s="674"/>
      <c r="B1895" s="685" t="s">
        <v>2361</v>
      </c>
      <c r="C1895" s="685" t="s">
        <v>2359</v>
      </c>
      <c r="D1895" s="678">
        <v>1.1599999999999999</v>
      </c>
      <c r="E1895" s="654"/>
    </row>
    <row r="1896" spans="1:5" x14ac:dyDescent="0.2">
      <c r="A1896" s="674"/>
      <c r="B1896" s="685" t="s">
        <v>2362</v>
      </c>
      <c r="C1896" s="685" t="s">
        <v>2359</v>
      </c>
      <c r="D1896" s="678">
        <v>1.1599999999999999</v>
      </c>
      <c r="E1896" s="654"/>
    </row>
    <row r="1897" spans="1:5" x14ac:dyDescent="0.2">
      <c r="A1897" s="674"/>
      <c r="B1897" s="685" t="s">
        <v>2363</v>
      </c>
      <c r="C1897" s="685" t="s">
        <v>2359</v>
      </c>
      <c r="D1897" s="678">
        <v>5203.76</v>
      </c>
      <c r="E1897" s="654"/>
    </row>
    <row r="1898" spans="1:5" x14ac:dyDescent="0.2">
      <c r="A1898" s="674"/>
      <c r="B1898" s="685" t="s">
        <v>2364</v>
      </c>
      <c r="C1898" s="685" t="s">
        <v>2365</v>
      </c>
      <c r="D1898" s="678">
        <v>1744.64</v>
      </c>
      <c r="E1898" s="654"/>
    </row>
    <row r="1899" spans="1:5" x14ac:dyDescent="0.2">
      <c r="A1899" s="674"/>
      <c r="B1899" s="685" t="s">
        <v>2366</v>
      </c>
      <c r="C1899" s="685" t="s">
        <v>2365</v>
      </c>
      <c r="D1899" s="678">
        <v>1744.64</v>
      </c>
      <c r="E1899" s="654"/>
    </row>
    <row r="1900" spans="1:5" x14ac:dyDescent="0.2">
      <c r="A1900" s="674"/>
      <c r="B1900" s="685" t="s">
        <v>2367</v>
      </c>
      <c r="C1900" s="685" t="s">
        <v>2365</v>
      </c>
      <c r="D1900" s="678">
        <v>1744.64</v>
      </c>
      <c r="E1900" s="654"/>
    </row>
    <row r="1901" spans="1:5" x14ac:dyDescent="0.2">
      <c r="A1901" s="674"/>
      <c r="B1901" s="685" t="s">
        <v>2368</v>
      </c>
      <c r="C1901" s="685" t="s">
        <v>2365</v>
      </c>
      <c r="D1901" s="678">
        <v>1744.64</v>
      </c>
      <c r="E1901" s="654"/>
    </row>
    <row r="1902" spans="1:5" x14ac:dyDescent="0.2">
      <c r="A1902" s="674"/>
      <c r="B1902" s="685" t="s">
        <v>2369</v>
      </c>
      <c r="C1902" s="685" t="s">
        <v>2365</v>
      </c>
      <c r="D1902" s="678">
        <v>1744.64</v>
      </c>
      <c r="E1902" s="654"/>
    </row>
    <row r="1903" spans="1:5" x14ac:dyDescent="0.2">
      <c r="A1903" s="674"/>
      <c r="B1903" s="685" t="s">
        <v>2370</v>
      </c>
      <c r="C1903" s="685" t="s">
        <v>2365</v>
      </c>
      <c r="D1903" s="678">
        <v>1744.64</v>
      </c>
      <c r="E1903" s="654"/>
    </row>
    <row r="1904" spans="1:5" x14ac:dyDescent="0.2">
      <c r="A1904" s="674"/>
      <c r="B1904" s="685" t="s">
        <v>2371</v>
      </c>
      <c r="C1904" s="685" t="s">
        <v>2365</v>
      </c>
      <c r="D1904" s="678">
        <v>1744.64</v>
      </c>
      <c r="E1904" s="654"/>
    </row>
    <row r="1905" spans="1:5" x14ac:dyDescent="0.2">
      <c r="A1905" s="674"/>
      <c r="B1905" s="685" t="s">
        <v>2372</v>
      </c>
      <c r="C1905" s="685" t="s">
        <v>2365</v>
      </c>
      <c r="D1905" s="678">
        <v>1744.64</v>
      </c>
      <c r="E1905" s="654"/>
    </row>
    <row r="1906" spans="1:5" x14ac:dyDescent="0.2">
      <c r="A1906" s="674"/>
      <c r="B1906" s="685" t="s">
        <v>2373</v>
      </c>
      <c r="C1906" s="685" t="s">
        <v>2365</v>
      </c>
      <c r="D1906" s="678">
        <v>1744.64</v>
      </c>
      <c r="E1906" s="654"/>
    </row>
    <row r="1907" spans="1:5" x14ac:dyDescent="0.2">
      <c r="A1907" s="674"/>
      <c r="B1907" s="685" t="s">
        <v>2374</v>
      </c>
      <c r="C1907" s="685" t="s">
        <v>2365</v>
      </c>
      <c r="D1907" s="678">
        <v>1744.64</v>
      </c>
      <c r="E1907" s="654"/>
    </row>
    <row r="1908" spans="1:5" x14ac:dyDescent="0.2">
      <c r="A1908" s="674"/>
      <c r="B1908" s="685" t="s">
        <v>2375</v>
      </c>
      <c r="C1908" s="685" t="s">
        <v>2376</v>
      </c>
      <c r="D1908" s="678">
        <v>1.1599999999999999</v>
      </c>
      <c r="E1908" s="654"/>
    </row>
    <row r="1909" spans="1:5" x14ac:dyDescent="0.2">
      <c r="A1909" s="674"/>
      <c r="B1909" s="685" t="s">
        <v>2377</v>
      </c>
      <c r="C1909" s="685" t="s">
        <v>2378</v>
      </c>
      <c r="D1909" s="678">
        <v>1.1599999999999999</v>
      </c>
      <c r="E1909" s="654"/>
    </row>
    <row r="1910" spans="1:5" x14ac:dyDescent="0.2">
      <c r="A1910" s="674"/>
      <c r="B1910" s="685" t="s">
        <v>2379</v>
      </c>
      <c r="C1910" s="685" t="s">
        <v>2380</v>
      </c>
      <c r="D1910" s="678">
        <v>1.1599999999999999</v>
      </c>
      <c r="E1910" s="654"/>
    </row>
    <row r="1911" spans="1:5" x14ac:dyDescent="0.2">
      <c r="A1911" s="674"/>
      <c r="B1911" s="685" t="s">
        <v>2381</v>
      </c>
      <c r="C1911" s="685" t="s">
        <v>2380</v>
      </c>
      <c r="D1911" s="678">
        <v>1.1599999999999999</v>
      </c>
      <c r="E1911" s="654"/>
    </row>
    <row r="1912" spans="1:5" x14ac:dyDescent="0.2">
      <c r="A1912" s="674"/>
      <c r="B1912" s="685" t="s">
        <v>2382</v>
      </c>
      <c r="C1912" s="685" t="s">
        <v>2376</v>
      </c>
      <c r="D1912" s="678">
        <v>1.1599999999999999</v>
      </c>
      <c r="E1912" s="654"/>
    </row>
    <row r="1913" spans="1:5" x14ac:dyDescent="0.2">
      <c r="A1913" s="674"/>
      <c r="B1913" s="685" t="s">
        <v>2383</v>
      </c>
      <c r="C1913" s="685" t="s">
        <v>2376</v>
      </c>
      <c r="D1913" s="678">
        <v>1.1599999999999999</v>
      </c>
      <c r="E1913" s="654"/>
    </row>
    <row r="1914" spans="1:5" x14ac:dyDescent="0.2">
      <c r="A1914" s="674"/>
      <c r="B1914" s="685" t="s">
        <v>2384</v>
      </c>
      <c r="C1914" s="685" t="s">
        <v>2376</v>
      </c>
      <c r="D1914" s="678">
        <v>1.1599999999999999</v>
      </c>
      <c r="E1914" s="654"/>
    </row>
    <row r="1915" spans="1:5" x14ac:dyDescent="0.2">
      <c r="A1915" s="674"/>
      <c r="B1915" s="685" t="s">
        <v>2385</v>
      </c>
      <c r="C1915" s="685" t="s">
        <v>2376</v>
      </c>
      <c r="D1915" s="678">
        <v>1.1599999999999999</v>
      </c>
      <c r="E1915" s="654"/>
    </row>
    <row r="1916" spans="1:5" x14ac:dyDescent="0.2">
      <c r="A1916" s="674"/>
      <c r="B1916" s="685" t="s">
        <v>2386</v>
      </c>
      <c r="C1916" s="685" t="s">
        <v>2376</v>
      </c>
      <c r="D1916" s="678">
        <v>1.1599999999999999</v>
      </c>
      <c r="E1916" s="654"/>
    </row>
    <row r="1917" spans="1:5" x14ac:dyDescent="0.2">
      <c r="A1917" s="674"/>
      <c r="B1917" s="685" t="s">
        <v>2387</v>
      </c>
      <c r="C1917" s="685" t="s">
        <v>2380</v>
      </c>
      <c r="D1917" s="678">
        <v>1.1599999999999999</v>
      </c>
      <c r="E1917" s="654"/>
    </row>
    <row r="1918" spans="1:5" x14ac:dyDescent="0.2">
      <c r="A1918" s="674"/>
      <c r="B1918" s="685" t="s">
        <v>2388</v>
      </c>
      <c r="C1918" s="685" t="s">
        <v>2376</v>
      </c>
      <c r="D1918" s="678">
        <v>1.1599999999999999</v>
      </c>
      <c r="E1918" s="654"/>
    </row>
    <row r="1919" spans="1:5" x14ac:dyDescent="0.2">
      <c r="A1919" s="674"/>
      <c r="B1919" s="685" t="s">
        <v>2389</v>
      </c>
      <c r="C1919" s="685" t="s">
        <v>2376</v>
      </c>
      <c r="D1919" s="678">
        <v>1.1599999999999999</v>
      </c>
      <c r="E1919" s="654"/>
    </row>
    <row r="1920" spans="1:5" x14ac:dyDescent="0.2">
      <c r="A1920" s="674"/>
      <c r="B1920" s="685" t="s">
        <v>2390</v>
      </c>
      <c r="C1920" s="685" t="s">
        <v>2376</v>
      </c>
      <c r="D1920" s="678">
        <v>1.1599999999999999</v>
      </c>
      <c r="E1920" s="654"/>
    </row>
    <row r="1921" spans="1:5" x14ac:dyDescent="0.2">
      <c r="A1921" s="674"/>
      <c r="B1921" s="685" t="s">
        <v>2391</v>
      </c>
      <c r="C1921" s="685" t="s">
        <v>2376</v>
      </c>
      <c r="D1921" s="678">
        <v>1.1599999999999999</v>
      </c>
      <c r="E1921" s="654"/>
    </row>
    <row r="1922" spans="1:5" x14ac:dyDescent="0.2">
      <c r="A1922" s="674"/>
      <c r="B1922" s="685" t="s">
        <v>2392</v>
      </c>
      <c r="C1922" s="685" t="s">
        <v>2376</v>
      </c>
      <c r="D1922" s="678">
        <v>1.1599999999999999</v>
      </c>
      <c r="E1922" s="654"/>
    </row>
    <row r="1923" spans="1:5" x14ac:dyDescent="0.2">
      <c r="A1923" s="674"/>
      <c r="B1923" s="685" t="s">
        <v>2393</v>
      </c>
      <c r="C1923" s="685" t="s">
        <v>2376</v>
      </c>
      <c r="D1923" s="678">
        <v>1.1599999999999999</v>
      </c>
      <c r="E1923" s="654"/>
    </row>
    <row r="1924" spans="1:5" x14ac:dyDescent="0.2">
      <c r="A1924" s="674"/>
      <c r="B1924" s="685" t="s">
        <v>2394</v>
      </c>
      <c r="C1924" s="685" t="s">
        <v>2376</v>
      </c>
      <c r="D1924" s="678">
        <v>1.1599999999999999</v>
      </c>
      <c r="E1924" s="654"/>
    </row>
    <row r="1925" spans="1:5" x14ac:dyDescent="0.2">
      <c r="A1925" s="674"/>
      <c r="B1925" s="685" t="s">
        <v>2395</v>
      </c>
      <c r="C1925" s="685" t="s">
        <v>2376</v>
      </c>
      <c r="D1925" s="678">
        <v>1.1599999999999999</v>
      </c>
      <c r="E1925" s="654"/>
    </row>
    <row r="1926" spans="1:5" x14ac:dyDescent="0.2">
      <c r="A1926" s="674"/>
      <c r="B1926" s="685" t="s">
        <v>2396</v>
      </c>
      <c r="C1926" s="685" t="s">
        <v>2376</v>
      </c>
      <c r="D1926" s="678">
        <v>1.1599999999999999</v>
      </c>
      <c r="E1926" s="654"/>
    </row>
    <row r="1927" spans="1:5" x14ac:dyDescent="0.2">
      <c r="A1927" s="674"/>
      <c r="B1927" s="685" t="s">
        <v>2397</v>
      </c>
      <c r="C1927" s="685" t="s">
        <v>2376</v>
      </c>
      <c r="D1927" s="678">
        <v>1.1599999999999999</v>
      </c>
      <c r="E1927" s="654"/>
    </row>
    <row r="1928" spans="1:5" x14ac:dyDescent="0.2">
      <c r="A1928" s="674"/>
      <c r="B1928" s="685" t="s">
        <v>2398</v>
      </c>
      <c r="C1928" s="685" t="s">
        <v>2376</v>
      </c>
      <c r="D1928" s="678">
        <v>553.61</v>
      </c>
      <c r="E1928" s="654"/>
    </row>
    <row r="1929" spans="1:5" x14ac:dyDescent="0.2">
      <c r="A1929" s="674"/>
      <c r="B1929" s="685" t="s">
        <v>2399</v>
      </c>
      <c r="C1929" s="685" t="s">
        <v>2400</v>
      </c>
      <c r="D1929" s="678">
        <v>3853.52</v>
      </c>
      <c r="E1929" s="654"/>
    </row>
    <row r="1930" spans="1:5" x14ac:dyDescent="0.2">
      <c r="A1930" s="674"/>
      <c r="B1930" s="685" t="s">
        <v>2401</v>
      </c>
      <c r="C1930" s="685" t="s">
        <v>2376</v>
      </c>
      <c r="D1930" s="678">
        <v>1.1599999999999999</v>
      </c>
      <c r="E1930" s="654"/>
    </row>
    <row r="1931" spans="1:5" x14ac:dyDescent="0.2">
      <c r="A1931" s="674"/>
      <c r="B1931" s="685" t="s">
        <v>2402</v>
      </c>
      <c r="C1931" s="685" t="s">
        <v>2376</v>
      </c>
      <c r="D1931" s="678">
        <v>1.1599999999999999</v>
      </c>
      <c r="E1931" s="654"/>
    </row>
    <row r="1932" spans="1:5" x14ac:dyDescent="0.2">
      <c r="A1932" s="674"/>
      <c r="B1932" s="685" t="s">
        <v>2403</v>
      </c>
      <c r="C1932" s="685" t="s">
        <v>2376</v>
      </c>
      <c r="D1932" s="678">
        <v>1.1599999999999999</v>
      </c>
      <c r="E1932" s="654"/>
    </row>
    <row r="1933" spans="1:5" x14ac:dyDescent="0.2">
      <c r="A1933" s="674"/>
      <c r="B1933" s="685" t="s">
        <v>2404</v>
      </c>
      <c r="C1933" s="685" t="s">
        <v>2376</v>
      </c>
      <c r="D1933" s="678">
        <v>1.1599999999999999</v>
      </c>
      <c r="E1933" s="654"/>
    </row>
    <row r="1934" spans="1:5" x14ac:dyDescent="0.2">
      <c r="A1934" s="674"/>
      <c r="B1934" s="685" t="s">
        <v>2405</v>
      </c>
      <c r="C1934" s="685" t="s">
        <v>2376</v>
      </c>
      <c r="D1934" s="678">
        <v>1.1599999999999999</v>
      </c>
      <c r="E1934" s="654"/>
    </row>
    <row r="1935" spans="1:5" x14ac:dyDescent="0.2">
      <c r="A1935" s="674"/>
      <c r="B1935" s="685" t="s">
        <v>2406</v>
      </c>
      <c r="C1935" s="685" t="s">
        <v>2376</v>
      </c>
      <c r="D1935" s="678">
        <v>1560.78</v>
      </c>
      <c r="E1935" s="654"/>
    </row>
    <row r="1936" spans="1:5" x14ac:dyDescent="0.2">
      <c r="A1936" s="674"/>
      <c r="B1936" s="685" t="s">
        <v>2407</v>
      </c>
      <c r="C1936" s="685" t="s">
        <v>2376</v>
      </c>
      <c r="D1936" s="678">
        <v>1560.78</v>
      </c>
      <c r="E1936" s="654"/>
    </row>
    <row r="1937" spans="1:5" x14ac:dyDescent="0.2">
      <c r="A1937" s="674"/>
      <c r="B1937" s="685" t="s">
        <v>2408</v>
      </c>
      <c r="C1937" s="685" t="s">
        <v>2376</v>
      </c>
      <c r="D1937" s="678">
        <v>1560.78</v>
      </c>
      <c r="E1937" s="654"/>
    </row>
    <row r="1938" spans="1:5" x14ac:dyDescent="0.2">
      <c r="A1938" s="674"/>
      <c r="B1938" s="685" t="s">
        <v>2409</v>
      </c>
      <c r="C1938" s="685" t="s">
        <v>2376</v>
      </c>
      <c r="D1938" s="678">
        <v>1560.78</v>
      </c>
      <c r="E1938" s="654"/>
    </row>
    <row r="1939" spans="1:5" x14ac:dyDescent="0.2">
      <c r="A1939" s="674"/>
      <c r="B1939" s="685" t="s">
        <v>2410</v>
      </c>
      <c r="C1939" s="685" t="s">
        <v>2376</v>
      </c>
      <c r="D1939" s="678">
        <v>1560.78</v>
      </c>
      <c r="E1939" s="654"/>
    </row>
    <row r="1940" spans="1:5" x14ac:dyDescent="0.2">
      <c r="A1940" s="674"/>
      <c r="B1940" s="685" t="s">
        <v>2411</v>
      </c>
      <c r="C1940" s="685" t="s">
        <v>2376</v>
      </c>
      <c r="D1940" s="678">
        <v>1560.78</v>
      </c>
      <c r="E1940" s="654"/>
    </row>
    <row r="1941" spans="1:5" x14ac:dyDescent="0.2">
      <c r="A1941" s="674"/>
      <c r="B1941" s="685" t="s">
        <v>2412</v>
      </c>
      <c r="C1941" s="685" t="s">
        <v>2376</v>
      </c>
      <c r="D1941" s="678">
        <v>1560.78</v>
      </c>
      <c r="E1941" s="654"/>
    </row>
    <row r="1942" spans="1:5" x14ac:dyDescent="0.2">
      <c r="A1942" s="674"/>
      <c r="B1942" s="685" t="s">
        <v>2413</v>
      </c>
      <c r="C1942" s="685" t="s">
        <v>2376</v>
      </c>
      <c r="D1942" s="678">
        <v>1560.78</v>
      </c>
      <c r="E1942" s="654"/>
    </row>
    <row r="1943" spans="1:5" x14ac:dyDescent="0.2">
      <c r="A1943" s="674"/>
      <c r="B1943" s="685" t="s">
        <v>2414</v>
      </c>
      <c r="C1943" s="685" t="s">
        <v>2376</v>
      </c>
      <c r="D1943" s="678">
        <v>1560.78</v>
      </c>
      <c r="E1943" s="654"/>
    </row>
    <row r="1944" spans="1:5" x14ac:dyDescent="0.2">
      <c r="A1944" s="674"/>
      <c r="B1944" s="685" t="s">
        <v>2415</v>
      </c>
      <c r="C1944" s="685" t="s">
        <v>2376</v>
      </c>
      <c r="D1944" s="678">
        <v>1560.78</v>
      </c>
      <c r="E1944" s="654"/>
    </row>
    <row r="1945" spans="1:5" x14ac:dyDescent="0.2">
      <c r="A1945" s="674"/>
      <c r="B1945" s="685" t="s">
        <v>2416</v>
      </c>
      <c r="C1945" s="685" t="s">
        <v>2376</v>
      </c>
      <c r="D1945" s="678">
        <v>1560.78</v>
      </c>
      <c r="E1945" s="654"/>
    </row>
    <row r="1946" spans="1:5" x14ac:dyDescent="0.2">
      <c r="A1946" s="674"/>
      <c r="B1946" s="685" t="s">
        <v>2417</v>
      </c>
      <c r="C1946" s="685" t="s">
        <v>2376</v>
      </c>
      <c r="D1946" s="678">
        <v>1560.78</v>
      </c>
      <c r="E1946" s="654"/>
    </row>
    <row r="1947" spans="1:5" x14ac:dyDescent="0.2">
      <c r="A1947" s="674"/>
      <c r="B1947" s="685" t="s">
        <v>2418</v>
      </c>
      <c r="C1947" s="685" t="s">
        <v>2376</v>
      </c>
      <c r="D1947" s="678">
        <v>1560.78</v>
      </c>
      <c r="E1947" s="654"/>
    </row>
    <row r="1948" spans="1:5" x14ac:dyDescent="0.2">
      <c r="A1948" s="674"/>
      <c r="B1948" s="685" t="s">
        <v>2419</v>
      </c>
      <c r="C1948" s="685" t="s">
        <v>2376</v>
      </c>
      <c r="D1948" s="678">
        <v>1560.78</v>
      </c>
      <c r="E1948" s="654"/>
    </row>
    <row r="1949" spans="1:5" x14ac:dyDescent="0.2">
      <c r="A1949" s="674"/>
      <c r="B1949" s="685" t="s">
        <v>2420</v>
      </c>
      <c r="C1949" s="685" t="s">
        <v>2376</v>
      </c>
      <c r="D1949" s="678">
        <v>1560.78</v>
      </c>
      <c r="E1949" s="654"/>
    </row>
    <row r="1950" spans="1:5" x14ac:dyDescent="0.2">
      <c r="A1950" s="674"/>
      <c r="B1950" s="685" t="s">
        <v>2421</v>
      </c>
      <c r="C1950" s="685" t="s">
        <v>2376</v>
      </c>
      <c r="D1950" s="678">
        <v>1560.78</v>
      </c>
      <c r="E1950" s="654"/>
    </row>
    <row r="1951" spans="1:5" x14ac:dyDescent="0.2">
      <c r="A1951" s="674"/>
      <c r="B1951" s="685" t="s">
        <v>2422</v>
      </c>
      <c r="C1951" s="685" t="s">
        <v>2376</v>
      </c>
      <c r="D1951" s="678">
        <v>1560.78</v>
      </c>
      <c r="E1951" s="654"/>
    </row>
    <row r="1952" spans="1:5" x14ac:dyDescent="0.2">
      <c r="A1952" s="674"/>
      <c r="B1952" s="685" t="s">
        <v>2423</v>
      </c>
      <c r="C1952" s="685" t="s">
        <v>2376</v>
      </c>
      <c r="D1952" s="678">
        <v>1560.78</v>
      </c>
      <c r="E1952" s="654"/>
    </row>
    <row r="1953" spans="1:5" x14ac:dyDescent="0.2">
      <c r="A1953" s="674"/>
      <c r="B1953" s="685" t="s">
        <v>2424</v>
      </c>
      <c r="C1953" s="685" t="s">
        <v>2376</v>
      </c>
      <c r="D1953" s="678">
        <v>1560.78</v>
      </c>
      <c r="E1953" s="654"/>
    </row>
    <row r="1954" spans="1:5" x14ac:dyDescent="0.2">
      <c r="A1954" s="674"/>
      <c r="B1954" s="685" t="s">
        <v>2425</v>
      </c>
      <c r="C1954" s="685" t="s">
        <v>2376</v>
      </c>
      <c r="D1954" s="678">
        <v>1560.78</v>
      </c>
      <c r="E1954" s="654"/>
    </row>
    <row r="1955" spans="1:5" x14ac:dyDescent="0.2">
      <c r="A1955" s="674"/>
      <c r="B1955" s="685" t="s">
        <v>2426</v>
      </c>
      <c r="C1955" s="685" t="s">
        <v>2376</v>
      </c>
      <c r="D1955" s="678">
        <v>1.1599999999999999</v>
      </c>
      <c r="E1955" s="654"/>
    </row>
    <row r="1956" spans="1:5" x14ac:dyDescent="0.2">
      <c r="A1956" s="674"/>
      <c r="B1956" s="685" t="s">
        <v>2427</v>
      </c>
      <c r="C1956" s="685" t="s">
        <v>2428</v>
      </c>
      <c r="D1956" s="678">
        <v>1.1599999999999999</v>
      </c>
      <c r="E1956" s="654"/>
    </row>
    <row r="1957" spans="1:5" x14ac:dyDescent="0.2">
      <c r="A1957" s="674"/>
      <c r="B1957" s="685" t="s">
        <v>2429</v>
      </c>
      <c r="C1957" s="685" t="s">
        <v>2428</v>
      </c>
      <c r="D1957" s="678">
        <v>1.1599999999999999</v>
      </c>
      <c r="E1957" s="654"/>
    </row>
    <row r="1958" spans="1:5" x14ac:dyDescent="0.2">
      <c r="A1958" s="674"/>
      <c r="B1958" s="685" t="s">
        <v>2430</v>
      </c>
      <c r="C1958" s="685" t="s">
        <v>2428</v>
      </c>
      <c r="D1958" s="678">
        <v>1.1599999999999999</v>
      </c>
      <c r="E1958" s="654"/>
    </row>
    <row r="1959" spans="1:5" x14ac:dyDescent="0.2">
      <c r="A1959" s="674"/>
      <c r="B1959" s="685" t="s">
        <v>2431</v>
      </c>
      <c r="C1959" s="685" t="s">
        <v>2428</v>
      </c>
      <c r="D1959" s="678">
        <v>1.1599999999999999</v>
      </c>
      <c r="E1959" s="654"/>
    </row>
    <row r="1960" spans="1:5" x14ac:dyDescent="0.2">
      <c r="A1960" s="674"/>
      <c r="B1960" s="685" t="s">
        <v>2432</v>
      </c>
      <c r="C1960" s="685" t="s">
        <v>2428</v>
      </c>
      <c r="D1960" s="678">
        <v>1.1599999999999999</v>
      </c>
      <c r="E1960" s="654"/>
    </row>
    <row r="1961" spans="1:5" x14ac:dyDescent="0.2">
      <c r="A1961" s="674"/>
      <c r="B1961" s="685" t="s">
        <v>2433</v>
      </c>
      <c r="C1961" s="685" t="s">
        <v>2428</v>
      </c>
      <c r="D1961" s="678">
        <v>1.1599999999999999</v>
      </c>
      <c r="E1961" s="654"/>
    </row>
    <row r="1962" spans="1:5" x14ac:dyDescent="0.2">
      <c r="A1962" s="674"/>
      <c r="B1962" s="685" t="s">
        <v>2434</v>
      </c>
      <c r="C1962" s="685" t="s">
        <v>2428</v>
      </c>
      <c r="D1962" s="678">
        <v>1.1599999999999999</v>
      </c>
      <c r="E1962" s="654"/>
    </row>
    <row r="1963" spans="1:5" x14ac:dyDescent="0.2">
      <c r="A1963" s="674"/>
      <c r="B1963" s="685" t="s">
        <v>2435</v>
      </c>
      <c r="C1963" s="685" t="s">
        <v>2428</v>
      </c>
      <c r="D1963" s="678">
        <v>1.1599999999999999</v>
      </c>
      <c r="E1963" s="654"/>
    </row>
    <row r="1964" spans="1:5" x14ac:dyDescent="0.2">
      <c r="A1964" s="674"/>
      <c r="B1964" s="685" t="s">
        <v>2436</v>
      </c>
      <c r="C1964" s="685" t="s">
        <v>2428</v>
      </c>
      <c r="D1964" s="678">
        <v>1.1599999999999999</v>
      </c>
      <c r="E1964" s="654"/>
    </row>
    <row r="1965" spans="1:5" x14ac:dyDescent="0.2">
      <c r="A1965" s="674"/>
      <c r="B1965" s="685" t="s">
        <v>2437</v>
      </c>
      <c r="C1965" s="685" t="s">
        <v>2428</v>
      </c>
      <c r="D1965" s="678">
        <v>1.1599999999999999</v>
      </c>
      <c r="E1965" s="654"/>
    </row>
    <row r="1966" spans="1:5" x14ac:dyDescent="0.2">
      <c r="A1966" s="674"/>
      <c r="B1966" s="685" t="s">
        <v>2438</v>
      </c>
      <c r="C1966" s="685" t="s">
        <v>2428</v>
      </c>
      <c r="D1966" s="678">
        <v>1.1599999999999999</v>
      </c>
      <c r="E1966" s="654"/>
    </row>
    <row r="1967" spans="1:5" x14ac:dyDescent="0.2">
      <c r="A1967" s="674"/>
      <c r="B1967" s="685" t="s">
        <v>2439</v>
      </c>
      <c r="C1967" s="685" t="s">
        <v>2428</v>
      </c>
      <c r="D1967" s="678">
        <v>1.1599999999999999</v>
      </c>
      <c r="E1967" s="654"/>
    </row>
    <row r="1968" spans="1:5" x14ac:dyDescent="0.2">
      <c r="A1968" s="674"/>
      <c r="B1968" s="685" t="s">
        <v>2440</v>
      </c>
      <c r="C1968" s="685" t="s">
        <v>2428</v>
      </c>
      <c r="D1968" s="678">
        <v>1.1599999999999999</v>
      </c>
      <c r="E1968" s="654"/>
    </row>
    <row r="1969" spans="1:5" x14ac:dyDescent="0.2">
      <c r="A1969" s="674"/>
      <c r="B1969" s="685" t="s">
        <v>2441</v>
      </c>
      <c r="C1969" s="685" t="s">
        <v>2428</v>
      </c>
      <c r="D1969" s="678">
        <v>1.1599999999999999</v>
      </c>
      <c r="E1969" s="654"/>
    </row>
    <row r="1970" spans="1:5" x14ac:dyDescent="0.2">
      <c r="A1970" s="674"/>
      <c r="B1970" s="685" t="s">
        <v>2442</v>
      </c>
      <c r="C1970" s="685" t="s">
        <v>2428</v>
      </c>
      <c r="D1970" s="678">
        <v>1.1599999999999999</v>
      </c>
      <c r="E1970" s="654"/>
    </row>
    <row r="1971" spans="1:5" x14ac:dyDescent="0.2">
      <c r="A1971" s="674"/>
      <c r="B1971" s="685" t="s">
        <v>2443</v>
      </c>
      <c r="C1971" s="685" t="s">
        <v>2428</v>
      </c>
      <c r="D1971" s="678">
        <v>1.1599999999999999</v>
      </c>
      <c r="E1971" s="654"/>
    </row>
    <row r="1972" spans="1:5" x14ac:dyDescent="0.2">
      <c r="A1972" s="674"/>
      <c r="B1972" s="685" t="s">
        <v>2444</v>
      </c>
      <c r="C1972" s="685" t="s">
        <v>2428</v>
      </c>
      <c r="D1972" s="678">
        <v>1.1599999999999999</v>
      </c>
      <c r="E1972" s="654"/>
    </row>
    <row r="1973" spans="1:5" x14ac:dyDescent="0.2">
      <c r="A1973" s="674"/>
      <c r="B1973" s="685" t="s">
        <v>2445</v>
      </c>
      <c r="C1973" s="685" t="s">
        <v>2428</v>
      </c>
      <c r="D1973" s="678">
        <v>1.1599999999999999</v>
      </c>
      <c r="E1973" s="654"/>
    </row>
    <row r="1974" spans="1:5" x14ac:dyDescent="0.2">
      <c r="A1974" s="674"/>
      <c r="B1974" s="685" t="s">
        <v>2446</v>
      </c>
      <c r="C1974" s="685" t="s">
        <v>2447</v>
      </c>
      <c r="D1974" s="678">
        <v>1699.0056000000002</v>
      </c>
      <c r="E1974" s="654"/>
    </row>
    <row r="1975" spans="1:5" x14ac:dyDescent="0.2">
      <c r="A1975" s="674"/>
      <c r="B1975" s="685" t="s">
        <v>2448</v>
      </c>
      <c r="C1975" s="685" t="s">
        <v>2449</v>
      </c>
      <c r="D1975" s="678">
        <v>1.1599999999999999</v>
      </c>
      <c r="E1975" s="654"/>
    </row>
    <row r="1976" spans="1:5" x14ac:dyDescent="0.2">
      <c r="A1976" s="674"/>
      <c r="B1976" s="685" t="s">
        <v>2450</v>
      </c>
      <c r="C1976" s="685" t="s">
        <v>2449</v>
      </c>
      <c r="D1976" s="678">
        <v>1.1599999999999999</v>
      </c>
      <c r="E1976" s="654"/>
    </row>
    <row r="1977" spans="1:5" x14ac:dyDescent="0.2">
      <c r="A1977" s="674"/>
      <c r="B1977" s="685" t="s">
        <v>2451</v>
      </c>
      <c r="C1977" s="685" t="s">
        <v>2452</v>
      </c>
      <c r="D1977" s="678">
        <v>1.1599999999999999</v>
      </c>
      <c r="E1977" s="654"/>
    </row>
    <row r="1978" spans="1:5" x14ac:dyDescent="0.2">
      <c r="A1978" s="674"/>
      <c r="B1978" s="685" t="s">
        <v>2453</v>
      </c>
      <c r="C1978" s="685" t="s">
        <v>2454</v>
      </c>
      <c r="D1978" s="678">
        <v>7908.88</v>
      </c>
      <c r="E1978" s="654"/>
    </row>
    <row r="1979" spans="1:5" x14ac:dyDescent="0.2">
      <c r="A1979" s="674"/>
      <c r="B1979" s="685" t="s">
        <v>2455</v>
      </c>
      <c r="C1979" s="685" t="s">
        <v>2456</v>
      </c>
      <c r="D1979" s="678">
        <v>1.1599999999999999</v>
      </c>
      <c r="E1979" s="654"/>
    </row>
    <row r="1980" spans="1:5" x14ac:dyDescent="0.2">
      <c r="A1980" s="674"/>
      <c r="B1980" s="685" t="s">
        <v>2457</v>
      </c>
      <c r="C1980" s="685" t="s">
        <v>2458</v>
      </c>
      <c r="D1980" s="678">
        <v>999.00360000000001</v>
      </c>
      <c r="E1980" s="654"/>
    </row>
    <row r="1981" spans="1:5" x14ac:dyDescent="0.2">
      <c r="A1981" s="674"/>
      <c r="B1981" s="685" t="s">
        <v>2459</v>
      </c>
      <c r="C1981" s="685" t="s">
        <v>2460</v>
      </c>
      <c r="D1981" s="678">
        <v>10188.280000000001</v>
      </c>
      <c r="E1981" s="654"/>
    </row>
    <row r="1982" spans="1:5" x14ac:dyDescent="0.2">
      <c r="A1982" s="674"/>
      <c r="B1982" s="685" t="s">
        <v>2461</v>
      </c>
      <c r="C1982" s="685" t="s">
        <v>2462</v>
      </c>
      <c r="D1982" s="678">
        <v>11296.08</v>
      </c>
      <c r="E1982" s="654"/>
    </row>
    <row r="1983" spans="1:5" x14ac:dyDescent="0.2">
      <c r="A1983" s="674"/>
      <c r="B1983" s="685" t="s">
        <v>2463</v>
      </c>
      <c r="C1983" s="685" t="s">
        <v>2464</v>
      </c>
      <c r="D1983" s="678">
        <v>1.1599999999999999</v>
      </c>
      <c r="E1983" s="654"/>
    </row>
    <row r="1984" spans="1:5" x14ac:dyDescent="0.2">
      <c r="A1984" s="674"/>
      <c r="B1984" s="685" t="s">
        <v>2465</v>
      </c>
      <c r="C1984" s="685" t="s">
        <v>2466</v>
      </c>
      <c r="D1984" s="678">
        <v>13408.44</v>
      </c>
      <c r="E1984" s="654"/>
    </row>
    <row r="1985" spans="1:5" x14ac:dyDescent="0.2">
      <c r="A1985" s="674"/>
      <c r="B1985" s="685" t="s">
        <v>2467</v>
      </c>
      <c r="C1985" s="685" t="s">
        <v>2468</v>
      </c>
      <c r="D1985" s="678">
        <v>14503.48</v>
      </c>
      <c r="E1985" s="654"/>
    </row>
    <row r="1986" spans="1:5" x14ac:dyDescent="0.2">
      <c r="A1986" s="674"/>
      <c r="B1986" s="685" t="s">
        <v>2469</v>
      </c>
      <c r="C1986" s="685" t="s">
        <v>2470</v>
      </c>
      <c r="D1986" s="678">
        <v>299.0016</v>
      </c>
      <c r="E1986" s="654"/>
    </row>
    <row r="1987" spans="1:5" x14ac:dyDescent="0.2">
      <c r="A1987" s="674"/>
      <c r="B1987" s="685" t="s">
        <v>2471</v>
      </c>
      <c r="C1987" s="685" t="s">
        <v>2470</v>
      </c>
      <c r="D1987" s="678">
        <v>299.0016</v>
      </c>
      <c r="E1987" s="654"/>
    </row>
    <row r="1988" spans="1:5" x14ac:dyDescent="0.2">
      <c r="A1988" s="674"/>
      <c r="B1988" s="685" t="s">
        <v>2472</v>
      </c>
      <c r="C1988" s="685" t="s">
        <v>2470</v>
      </c>
      <c r="D1988" s="678">
        <v>299.0016</v>
      </c>
      <c r="E1988" s="654"/>
    </row>
    <row r="1989" spans="1:5" x14ac:dyDescent="0.2">
      <c r="A1989" s="674"/>
      <c r="B1989" s="685" t="s">
        <v>2473</v>
      </c>
      <c r="C1989" s="685" t="s">
        <v>2474</v>
      </c>
      <c r="D1989" s="678">
        <v>1.1599999999999999</v>
      </c>
      <c r="E1989" s="654"/>
    </row>
    <row r="1990" spans="1:5" x14ac:dyDescent="0.2">
      <c r="A1990" s="674"/>
      <c r="B1990" s="685" t="s">
        <v>2475</v>
      </c>
      <c r="C1990" s="685" t="s">
        <v>2474</v>
      </c>
      <c r="D1990" s="678">
        <v>1.1599999999999999</v>
      </c>
      <c r="E1990" s="654"/>
    </row>
    <row r="1991" spans="1:5" x14ac:dyDescent="0.2">
      <c r="A1991" s="674"/>
      <c r="B1991" s="685" t="s">
        <v>2476</v>
      </c>
      <c r="C1991" s="685" t="s">
        <v>2474</v>
      </c>
      <c r="D1991" s="678">
        <v>1.1599999999999999</v>
      </c>
      <c r="E1991" s="654"/>
    </row>
    <row r="1992" spans="1:5" x14ac:dyDescent="0.2">
      <c r="A1992" s="674"/>
      <c r="B1992" s="685" t="s">
        <v>2477</v>
      </c>
      <c r="C1992" s="685" t="s">
        <v>2478</v>
      </c>
      <c r="D1992" s="678">
        <v>1.1599999999999999</v>
      </c>
      <c r="E1992" s="654"/>
    </row>
    <row r="1993" spans="1:5" x14ac:dyDescent="0.2">
      <c r="A1993" s="674"/>
      <c r="B1993" s="685" t="s">
        <v>2479</v>
      </c>
      <c r="C1993" s="685" t="s">
        <v>2478</v>
      </c>
      <c r="D1993" s="678">
        <v>1.1599999999999999</v>
      </c>
      <c r="E1993" s="654"/>
    </row>
    <row r="1994" spans="1:5" x14ac:dyDescent="0.2">
      <c r="A1994" s="674"/>
      <c r="B1994" s="685" t="s">
        <v>2480</v>
      </c>
      <c r="C1994" s="685" t="s">
        <v>2481</v>
      </c>
      <c r="D1994" s="678">
        <v>1.1599999999999999</v>
      </c>
      <c r="E1994" s="654"/>
    </row>
    <row r="1995" spans="1:5" x14ac:dyDescent="0.2">
      <c r="A1995" s="674"/>
      <c r="B1995" s="685" t="s">
        <v>2482</v>
      </c>
      <c r="C1995" s="685" t="s">
        <v>2483</v>
      </c>
      <c r="D1995" s="678">
        <v>1.1599999999999999</v>
      </c>
      <c r="E1995" s="654"/>
    </row>
    <row r="1996" spans="1:5" x14ac:dyDescent="0.2">
      <c r="A1996" s="674"/>
      <c r="B1996" s="685" t="s">
        <v>2484</v>
      </c>
      <c r="C1996" s="685" t="s">
        <v>2485</v>
      </c>
      <c r="D1996" s="678">
        <v>1.1599999999999999</v>
      </c>
      <c r="E1996" s="654"/>
    </row>
    <row r="1997" spans="1:5" x14ac:dyDescent="0.2">
      <c r="A1997" s="674"/>
      <c r="B1997" s="685" t="s">
        <v>2486</v>
      </c>
      <c r="C1997" s="685" t="s">
        <v>2485</v>
      </c>
      <c r="D1997" s="678">
        <v>1.1599999999999999</v>
      </c>
      <c r="E1997" s="654"/>
    </row>
    <row r="1998" spans="1:5" x14ac:dyDescent="0.2">
      <c r="A1998" s="674"/>
      <c r="B1998" s="685" t="s">
        <v>2487</v>
      </c>
      <c r="C1998" s="685" t="s">
        <v>2488</v>
      </c>
      <c r="D1998" s="678">
        <v>3275.84</v>
      </c>
      <c r="E1998" s="654"/>
    </row>
    <row r="1999" spans="1:5" x14ac:dyDescent="0.2">
      <c r="A1999" s="674"/>
      <c r="B1999" s="685" t="s">
        <v>2489</v>
      </c>
      <c r="C1999" s="685" t="s">
        <v>2488</v>
      </c>
      <c r="D1999" s="678">
        <v>1.1599999999999999</v>
      </c>
      <c r="E1999" s="654"/>
    </row>
    <row r="2000" spans="1:5" x14ac:dyDescent="0.2">
      <c r="A2000" s="674"/>
      <c r="B2000" s="685" t="s">
        <v>2490</v>
      </c>
      <c r="C2000" s="685" t="s">
        <v>2491</v>
      </c>
      <c r="D2000" s="678">
        <v>1.1599999999999999</v>
      </c>
      <c r="E2000" s="654"/>
    </row>
    <row r="2001" spans="1:5" x14ac:dyDescent="0.2">
      <c r="A2001" s="674"/>
      <c r="B2001" s="685" t="s">
        <v>2492</v>
      </c>
      <c r="C2001" s="685" t="s">
        <v>2493</v>
      </c>
      <c r="D2001" s="678">
        <v>1.1599999999999999</v>
      </c>
      <c r="E2001" s="654"/>
    </row>
    <row r="2002" spans="1:5" x14ac:dyDescent="0.2">
      <c r="A2002" s="674"/>
      <c r="B2002" s="685" t="s">
        <v>2494</v>
      </c>
      <c r="C2002" s="685" t="s">
        <v>2485</v>
      </c>
      <c r="D2002" s="678">
        <v>1.1599999999999999</v>
      </c>
      <c r="E2002" s="654"/>
    </row>
    <row r="2003" spans="1:5" x14ac:dyDescent="0.2">
      <c r="A2003" s="674"/>
      <c r="B2003" s="685" t="s">
        <v>2495</v>
      </c>
      <c r="C2003" s="685" t="s">
        <v>2474</v>
      </c>
      <c r="D2003" s="678">
        <v>1.1599999999999999</v>
      </c>
      <c r="E2003" s="654"/>
    </row>
    <row r="2004" spans="1:5" x14ac:dyDescent="0.2">
      <c r="A2004" s="674"/>
      <c r="B2004" s="685" t="s">
        <v>2496</v>
      </c>
      <c r="C2004" s="685" t="s">
        <v>2474</v>
      </c>
      <c r="D2004" s="678">
        <v>1.1599999999999999</v>
      </c>
      <c r="E2004" s="654"/>
    </row>
    <row r="2005" spans="1:5" x14ac:dyDescent="0.2">
      <c r="A2005" s="674"/>
      <c r="B2005" s="685" t="s">
        <v>2497</v>
      </c>
      <c r="C2005" s="685" t="s">
        <v>2474</v>
      </c>
      <c r="D2005" s="678">
        <v>1.1599999999999999</v>
      </c>
      <c r="E2005" s="654"/>
    </row>
    <row r="2006" spans="1:5" x14ac:dyDescent="0.2">
      <c r="A2006" s="674"/>
      <c r="B2006" s="685" t="s">
        <v>2498</v>
      </c>
      <c r="C2006" s="685" t="s">
        <v>2485</v>
      </c>
      <c r="D2006" s="678">
        <v>1.1599999999999999</v>
      </c>
      <c r="E2006" s="654"/>
    </row>
    <row r="2007" spans="1:5" x14ac:dyDescent="0.2">
      <c r="A2007" s="674"/>
      <c r="B2007" s="685" t="s">
        <v>2499</v>
      </c>
      <c r="C2007" s="685" t="s">
        <v>2500</v>
      </c>
      <c r="D2007" s="678">
        <v>1.1599999999999999</v>
      </c>
      <c r="E2007" s="654"/>
    </row>
    <row r="2008" spans="1:5" x14ac:dyDescent="0.2">
      <c r="A2008" s="674"/>
      <c r="B2008" s="685" t="s">
        <v>2501</v>
      </c>
      <c r="C2008" s="685" t="s">
        <v>2500</v>
      </c>
      <c r="D2008" s="678">
        <v>1.1599999999999999</v>
      </c>
      <c r="E2008" s="654"/>
    </row>
    <row r="2009" spans="1:5" x14ac:dyDescent="0.2">
      <c r="A2009" s="674"/>
      <c r="B2009" s="685" t="s">
        <v>2502</v>
      </c>
      <c r="C2009" s="685" t="s">
        <v>2500</v>
      </c>
      <c r="D2009" s="678">
        <v>1.1599999999999999</v>
      </c>
      <c r="E2009" s="654"/>
    </row>
    <row r="2010" spans="1:5" x14ac:dyDescent="0.2">
      <c r="A2010" s="674"/>
      <c r="B2010" s="685" t="s">
        <v>2503</v>
      </c>
      <c r="C2010" s="685" t="s">
        <v>2493</v>
      </c>
      <c r="D2010" s="678">
        <v>1.1599999999999999</v>
      </c>
      <c r="E2010" s="654"/>
    </row>
    <row r="2011" spans="1:5" x14ac:dyDescent="0.2">
      <c r="A2011" s="674"/>
      <c r="B2011" s="685" t="s">
        <v>2504</v>
      </c>
      <c r="C2011" s="685" t="s">
        <v>2505</v>
      </c>
      <c r="D2011" s="678">
        <v>3740.0023999999999</v>
      </c>
      <c r="E2011" s="654"/>
    </row>
    <row r="2012" spans="1:5" x14ac:dyDescent="0.2">
      <c r="A2012" s="674"/>
      <c r="B2012" s="685" t="s">
        <v>2506</v>
      </c>
      <c r="C2012" s="685" t="s">
        <v>2505</v>
      </c>
      <c r="D2012" s="678">
        <v>3740.0023999999999</v>
      </c>
      <c r="E2012" s="654"/>
    </row>
    <row r="2013" spans="1:5" x14ac:dyDescent="0.2">
      <c r="A2013" s="674"/>
      <c r="B2013" s="685" t="s">
        <v>2507</v>
      </c>
      <c r="C2013" s="685" t="s">
        <v>2505</v>
      </c>
      <c r="D2013" s="678">
        <v>3740.0023999999999</v>
      </c>
      <c r="E2013" s="654"/>
    </row>
    <row r="2014" spans="1:5" x14ac:dyDescent="0.2">
      <c r="A2014" s="674"/>
      <c r="B2014" s="685" t="s">
        <v>2508</v>
      </c>
      <c r="C2014" s="685" t="s">
        <v>2505</v>
      </c>
      <c r="D2014" s="678">
        <v>3740.0023999999999</v>
      </c>
      <c r="E2014" s="654"/>
    </row>
    <row r="2015" spans="1:5" x14ac:dyDescent="0.2">
      <c r="A2015" s="674"/>
      <c r="B2015" s="685" t="s">
        <v>2509</v>
      </c>
      <c r="C2015" s="685" t="s">
        <v>2505</v>
      </c>
      <c r="D2015" s="678">
        <v>3740.0023999999999</v>
      </c>
      <c r="E2015" s="654"/>
    </row>
    <row r="2016" spans="1:5" x14ac:dyDescent="0.2">
      <c r="A2016" s="674"/>
      <c r="B2016" s="685" t="s">
        <v>2510</v>
      </c>
      <c r="C2016" s="685" t="s">
        <v>2505</v>
      </c>
      <c r="D2016" s="678">
        <v>3740.0023999999999</v>
      </c>
      <c r="E2016" s="654"/>
    </row>
    <row r="2017" spans="1:5" x14ac:dyDescent="0.2">
      <c r="A2017" s="674"/>
      <c r="B2017" s="685" t="s">
        <v>2511</v>
      </c>
      <c r="C2017" s="685" t="s">
        <v>2505</v>
      </c>
      <c r="D2017" s="678">
        <v>3740.0023999999999</v>
      </c>
      <c r="E2017" s="654"/>
    </row>
    <row r="2018" spans="1:5" x14ac:dyDescent="0.2">
      <c r="A2018" s="674"/>
      <c r="B2018" s="685" t="s">
        <v>2512</v>
      </c>
      <c r="C2018" s="685" t="s">
        <v>2505</v>
      </c>
      <c r="D2018" s="678">
        <v>3740.0023999999999</v>
      </c>
      <c r="E2018" s="654"/>
    </row>
    <row r="2019" spans="1:5" x14ac:dyDescent="0.2">
      <c r="A2019" s="674"/>
      <c r="B2019" s="685" t="s">
        <v>2513</v>
      </c>
      <c r="C2019" s="685" t="s">
        <v>2505</v>
      </c>
      <c r="D2019" s="678">
        <v>3740.0023999999999</v>
      </c>
      <c r="E2019" s="654"/>
    </row>
    <row r="2020" spans="1:5" x14ac:dyDescent="0.2">
      <c r="A2020" s="674"/>
      <c r="B2020" s="685" t="s">
        <v>2514</v>
      </c>
      <c r="C2020" s="685" t="s">
        <v>2505</v>
      </c>
      <c r="D2020" s="678">
        <v>3740.0023999999999</v>
      </c>
      <c r="E2020" s="654"/>
    </row>
    <row r="2021" spans="1:5" x14ac:dyDescent="0.2">
      <c r="A2021" s="674"/>
      <c r="B2021" s="685" t="s">
        <v>2515</v>
      </c>
      <c r="C2021" s="685" t="s">
        <v>2516</v>
      </c>
      <c r="D2021" s="678">
        <v>2804.9844000000003</v>
      </c>
      <c r="E2021" s="654"/>
    </row>
    <row r="2022" spans="1:5" x14ac:dyDescent="0.2">
      <c r="A2022" s="674"/>
      <c r="B2022" s="685" t="s">
        <v>2517</v>
      </c>
      <c r="C2022" s="685" t="s">
        <v>2516</v>
      </c>
      <c r="D2022" s="678">
        <v>2804.9844000000003</v>
      </c>
      <c r="E2022" s="654"/>
    </row>
    <row r="2023" spans="1:5" x14ac:dyDescent="0.2">
      <c r="A2023" s="674"/>
      <c r="B2023" s="685" t="s">
        <v>2518</v>
      </c>
      <c r="C2023" s="685" t="s">
        <v>2516</v>
      </c>
      <c r="D2023" s="678">
        <v>2804.9844000000003</v>
      </c>
      <c r="E2023" s="654"/>
    </row>
    <row r="2024" spans="1:5" x14ac:dyDescent="0.2">
      <c r="A2024" s="674"/>
      <c r="B2024" s="685" t="s">
        <v>2519</v>
      </c>
      <c r="C2024" s="685" t="s">
        <v>2516</v>
      </c>
      <c r="D2024" s="678">
        <v>2804.9844000000003</v>
      </c>
      <c r="E2024" s="654"/>
    </row>
    <row r="2025" spans="1:5" x14ac:dyDescent="0.2">
      <c r="A2025" s="674"/>
      <c r="B2025" s="685" t="s">
        <v>2520</v>
      </c>
      <c r="C2025" s="685" t="s">
        <v>2516</v>
      </c>
      <c r="D2025" s="678">
        <v>2804.9844000000003</v>
      </c>
      <c r="E2025" s="654"/>
    </row>
    <row r="2026" spans="1:5" x14ac:dyDescent="0.2">
      <c r="A2026" s="674"/>
      <c r="B2026" s="685" t="s">
        <v>2521</v>
      </c>
      <c r="C2026" s="685" t="s">
        <v>2516</v>
      </c>
      <c r="D2026" s="678">
        <v>2804.9844000000003</v>
      </c>
      <c r="E2026" s="654"/>
    </row>
    <row r="2027" spans="1:5" x14ac:dyDescent="0.2">
      <c r="A2027" s="674"/>
      <c r="B2027" s="685" t="s">
        <v>2522</v>
      </c>
      <c r="C2027" s="685" t="s">
        <v>2516</v>
      </c>
      <c r="D2027" s="678">
        <v>2804.9844000000003</v>
      </c>
      <c r="E2027" s="654"/>
    </row>
    <row r="2028" spans="1:5" x14ac:dyDescent="0.2">
      <c r="A2028" s="674"/>
      <c r="B2028" s="685" t="s">
        <v>2523</v>
      </c>
      <c r="C2028" s="685" t="s">
        <v>2516</v>
      </c>
      <c r="D2028" s="678">
        <v>2804.9844000000003</v>
      </c>
      <c r="E2028" s="654"/>
    </row>
    <row r="2029" spans="1:5" x14ac:dyDescent="0.2">
      <c r="A2029" s="674"/>
      <c r="B2029" s="685" t="s">
        <v>2524</v>
      </c>
      <c r="C2029" s="685" t="s">
        <v>2516</v>
      </c>
      <c r="D2029" s="678">
        <v>2804.9844000000003</v>
      </c>
      <c r="E2029" s="654"/>
    </row>
    <row r="2030" spans="1:5" x14ac:dyDescent="0.2">
      <c r="A2030" s="674"/>
      <c r="B2030" s="685" t="s">
        <v>2525</v>
      </c>
      <c r="C2030" s="685" t="s">
        <v>2516</v>
      </c>
      <c r="D2030" s="678">
        <v>2804.9844000000003</v>
      </c>
      <c r="E2030" s="654"/>
    </row>
    <row r="2031" spans="1:5" x14ac:dyDescent="0.2">
      <c r="A2031" s="674"/>
      <c r="B2031" s="685" t="s">
        <v>2526</v>
      </c>
      <c r="C2031" s="685" t="s">
        <v>2516</v>
      </c>
      <c r="D2031" s="678">
        <v>2804.9844000000003</v>
      </c>
      <c r="E2031" s="654"/>
    </row>
    <row r="2032" spans="1:5" x14ac:dyDescent="0.2">
      <c r="A2032" s="674"/>
      <c r="B2032" s="685" t="s">
        <v>2527</v>
      </c>
      <c r="C2032" s="685" t="s">
        <v>2516</v>
      </c>
      <c r="D2032" s="678">
        <v>2804.9844000000003</v>
      </c>
      <c r="E2032" s="654"/>
    </row>
    <row r="2033" spans="1:5" x14ac:dyDescent="0.2">
      <c r="A2033" s="674"/>
      <c r="B2033" s="685" t="s">
        <v>2528</v>
      </c>
      <c r="C2033" s="685" t="s">
        <v>2516</v>
      </c>
      <c r="D2033" s="678">
        <v>2804.9844000000003</v>
      </c>
      <c r="E2033" s="654"/>
    </row>
    <row r="2034" spans="1:5" x14ac:dyDescent="0.2">
      <c r="A2034" s="674"/>
      <c r="B2034" s="685" t="s">
        <v>2529</v>
      </c>
      <c r="C2034" s="685" t="s">
        <v>2516</v>
      </c>
      <c r="D2034" s="678">
        <v>2804.9844000000003</v>
      </c>
      <c r="E2034" s="654"/>
    </row>
    <row r="2035" spans="1:5" x14ac:dyDescent="0.2">
      <c r="A2035" s="674"/>
      <c r="B2035" s="685" t="s">
        <v>2530</v>
      </c>
      <c r="C2035" s="685" t="s">
        <v>2516</v>
      </c>
      <c r="D2035" s="678">
        <v>2804.9844000000003</v>
      </c>
      <c r="E2035" s="654"/>
    </row>
    <row r="2036" spans="1:5" x14ac:dyDescent="0.2">
      <c r="A2036" s="674"/>
      <c r="B2036" s="685" t="s">
        <v>2531</v>
      </c>
      <c r="C2036" s="685" t="s">
        <v>2516</v>
      </c>
      <c r="D2036" s="678">
        <v>2804.9844000000003</v>
      </c>
      <c r="E2036" s="654"/>
    </row>
    <row r="2037" spans="1:5" x14ac:dyDescent="0.2">
      <c r="A2037" s="674"/>
      <c r="B2037" s="685" t="s">
        <v>2532</v>
      </c>
      <c r="C2037" s="685" t="s">
        <v>2516</v>
      </c>
      <c r="D2037" s="678">
        <v>2804.9844000000003</v>
      </c>
      <c r="E2037" s="654"/>
    </row>
    <row r="2038" spans="1:5" x14ac:dyDescent="0.2">
      <c r="A2038" s="674"/>
      <c r="B2038" s="685" t="s">
        <v>2533</v>
      </c>
      <c r="C2038" s="685" t="s">
        <v>2516</v>
      </c>
      <c r="D2038" s="678">
        <v>2804.9844000000003</v>
      </c>
      <c r="E2038" s="654"/>
    </row>
    <row r="2039" spans="1:5" x14ac:dyDescent="0.2">
      <c r="A2039" s="674"/>
      <c r="B2039" s="685" t="s">
        <v>2534</v>
      </c>
      <c r="C2039" s="685" t="s">
        <v>2516</v>
      </c>
      <c r="D2039" s="678">
        <v>2804.9844000000003</v>
      </c>
      <c r="E2039" s="654"/>
    </row>
    <row r="2040" spans="1:5" x14ac:dyDescent="0.2">
      <c r="A2040" s="674"/>
      <c r="B2040" s="685" t="s">
        <v>2535</v>
      </c>
      <c r="C2040" s="685" t="s">
        <v>2516</v>
      </c>
      <c r="D2040" s="678">
        <v>2804.9844000000003</v>
      </c>
      <c r="E2040" s="654"/>
    </row>
    <row r="2041" spans="1:5" x14ac:dyDescent="0.2">
      <c r="A2041" s="674"/>
      <c r="B2041" s="685" t="s">
        <v>2536</v>
      </c>
      <c r="C2041" s="685" t="s">
        <v>2516</v>
      </c>
      <c r="D2041" s="678">
        <v>2804.9844000000003</v>
      </c>
      <c r="E2041" s="654"/>
    </row>
    <row r="2042" spans="1:5" x14ac:dyDescent="0.2">
      <c r="A2042" s="674"/>
      <c r="B2042" s="685" t="s">
        <v>2537</v>
      </c>
      <c r="C2042" s="685" t="s">
        <v>2516</v>
      </c>
      <c r="D2042" s="678">
        <v>2804.9844000000003</v>
      </c>
      <c r="E2042" s="654"/>
    </row>
    <row r="2043" spans="1:5" x14ac:dyDescent="0.2">
      <c r="A2043" s="674"/>
      <c r="B2043" s="685" t="s">
        <v>2538</v>
      </c>
      <c r="C2043" s="685" t="s">
        <v>2516</v>
      </c>
      <c r="D2043" s="678">
        <v>2804.9844000000003</v>
      </c>
      <c r="E2043" s="654"/>
    </row>
    <row r="2044" spans="1:5" x14ac:dyDescent="0.2">
      <c r="A2044" s="674"/>
      <c r="B2044" s="685" t="s">
        <v>2539</v>
      </c>
      <c r="C2044" s="685" t="s">
        <v>2540</v>
      </c>
      <c r="D2044" s="678">
        <v>19439.28</v>
      </c>
      <c r="E2044" s="654"/>
    </row>
    <row r="2045" spans="1:5" x14ac:dyDescent="0.2">
      <c r="A2045" s="674"/>
      <c r="B2045" s="685" t="s">
        <v>2541</v>
      </c>
      <c r="C2045" s="685" t="s">
        <v>2542</v>
      </c>
      <c r="D2045" s="678">
        <v>2623.92</v>
      </c>
      <c r="E2045" s="654"/>
    </row>
    <row r="2046" spans="1:5" x14ac:dyDescent="0.2">
      <c r="A2046" s="674"/>
      <c r="B2046" s="685" t="s">
        <v>2543</v>
      </c>
      <c r="C2046" s="685" t="s">
        <v>2542</v>
      </c>
      <c r="D2046" s="678">
        <v>2623.92</v>
      </c>
      <c r="E2046" s="654"/>
    </row>
    <row r="2047" spans="1:5" x14ac:dyDescent="0.2">
      <c r="A2047" s="674"/>
      <c r="B2047" s="685" t="s">
        <v>2544</v>
      </c>
      <c r="C2047" s="685" t="s">
        <v>2542</v>
      </c>
      <c r="D2047" s="678">
        <v>2623.92</v>
      </c>
      <c r="E2047" s="654"/>
    </row>
    <row r="2048" spans="1:5" x14ac:dyDescent="0.2">
      <c r="A2048" s="674"/>
      <c r="B2048" s="685" t="s">
        <v>2545</v>
      </c>
      <c r="C2048" s="685" t="s">
        <v>2542</v>
      </c>
      <c r="D2048" s="678">
        <v>2623.92</v>
      </c>
      <c r="E2048" s="654"/>
    </row>
    <row r="2049" spans="1:5" x14ac:dyDescent="0.2">
      <c r="A2049" s="674"/>
      <c r="B2049" s="685" t="s">
        <v>2546</v>
      </c>
      <c r="C2049" s="685" t="s">
        <v>2542</v>
      </c>
      <c r="D2049" s="678">
        <v>2623.92</v>
      </c>
      <c r="E2049" s="654"/>
    </row>
    <row r="2050" spans="1:5" x14ac:dyDescent="0.2">
      <c r="A2050" s="674"/>
      <c r="B2050" s="685" t="s">
        <v>2547</v>
      </c>
      <c r="C2050" s="685" t="s">
        <v>2542</v>
      </c>
      <c r="D2050" s="678">
        <v>2623.92</v>
      </c>
      <c r="E2050" s="654"/>
    </row>
    <row r="2051" spans="1:5" x14ac:dyDescent="0.2">
      <c r="A2051" s="674"/>
      <c r="B2051" s="685" t="s">
        <v>2548</v>
      </c>
      <c r="C2051" s="685" t="s">
        <v>2549</v>
      </c>
      <c r="D2051" s="678">
        <v>1.1599999999999999</v>
      </c>
      <c r="E2051" s="654"/>
    </row>
    <row r="2052" spans="1:5" x14ac:dyDescent="0.2">
      <c r="A2052" s="674"/>
      <c r="B2052" s="685" t="s">
        <v>2550</v>
      </c>
      <c r="C2052" s="685" t="s">
        <v>2549</v>
      </c>
      <c r="D2052" s="678">
        <v>1.1599999999999999</v>
      </c>
      <c r="E2052" s="654"/>
    </row>
    <row r="2053" spans="1:5" x14ac:dyDescent="0.2">
      <c r="A2053" s="674"/>
      <c r="B2053" s="685" t="s">
        <v>2551</v>
      </c>
      <c r="C2053" s="685" t="s">
        <v>2552</v>
      </c>
      <c r="D2053" s="678">
        <v>2799.08</v>
      </c>
      <c r="E2053" s="654"/>
    </row>
    <row r="2054" spans="1:5" x14ac:dyDescent="0.2">
      <c r="A2054" s="674"/>
      <c r="B2054" s="685" t="s">
        <v>2553</v>
      </c>
      <c r="C2054" s="685" t="s">
        <v>2554</v>
      </c>
      <c r="D2054" s="678">
        <v>1.1599999999999999</v>
      </c>
      <c r="E2054" s="654"/>
    </row>
    <row r="2055" spans="1:5" x14ac:dyDescent="0.2">
      <c r="A2055" s="674"/>
      <c r="B2055" s="685" t="s">
        <v>2555</v>
      </c>
      <c r="C2055" s="685" t="s">
        <v>2552</v>
      </c>
      <c r="D2055" s="678">
        <v>1.1599999999999999</v>
      </c>
      <c r="E2055" s="654"/>
    </row>
    <row r="2056" spans="1:5" x14ac:dyDescent="0.2">
      <c r="A2056" s="674"/>
      <c r="B2056" s="685" t="s">
        <v>2556</v>
      </c>
      <c r="C2056" s="685" t="s">
        <v>2549</v>
      </c>
      <c r="D2056" s="678">
        <v>1.1599999999999999</v>
      </c>
      <c r="E2056" s="654"/>
    </row>
    <row r="2057" spans="1:5" x14ac:dyDescent="0.2">
      <c r="A2057" s="674"/>
      <c r="B2057" s="685" t="s">
        <v>2557</v>
      </c>
      <c r="C2057" s="685" t="s">
        <v>2549</v>
      </c>
      <c r="D2057" s="678">
        <v>1.1599999999999999</v>
      </c>
      <c r="E2057" s="654"/>
    </row>
    <row r="2058" spans="1:5" x14ac:dyDescent="0.2">
      <c r="A2058" s="674"/>
      <c r="B2058" s="685" t="s">
        <v>2558</v>
      </c>
      <c r="C2058" s="685" t="s">
        <v>2549</v>
      </c>
      <c r="D2058" s="678">
        <v>1.1599999999999999</v>
      </c>
      <c r="E2058" s="654"/>
    </row>
    <row r="2059" spans="1:5" x14ac:dyDescent="0.2">
      <c r="A2059" s="674"/>
      <c r="B2059" s="685" t="s">
        <v>2559</v>
      </c>
      <c r="C2059" s="685" t="s">
        <v>2560</v>
      </c>
      <c r="D2059" s="678">
        <v>1.1599999999999999</v>
      </c>
      <c r="E2059" s="654"/>
    </row>
    <row r="2060" spans="1:5" x14ac:dyDescent="0.2">
      <c r="A2060" s="674"/>
      <c r="B2060" s="685" t="s">
        <v>2561</v>
      </c>
      <c r="C2060" s="685" t="s">
        <v>2549</v>
      </c>
      <c r="D2060" s="678">
        <v>1.1599999999999999</v>
      </c>
      <c r="E2060" s="654"/>
    </row>
    <row r="2061" spans="1:5" x14ac:dyDescent="0.2">
      <c r="A2061" s="674"/>
      <c r="B2061" s="685" t="s">
        <v>2562</v>
      </c>
      <c r="C2061" s="685" t="s">
        <v>2563</v>
      </c>
      <c r="D2061" s="678">
        <v>1969.9351999999999</v>
      </c>
      <c r="E2061" s="654"/>
    </row>
    <row r="2062" spans="1:5" x14ac:dyDescent="0.2">
      <c r="A2062" s="674"/>
      <c r="B2062" s="685" t="s">
        <v>2564</v>
      </c>
      <c r="C2062" s="685" t="s">
        <v>2563</v>
      </c>
      <c r="D2062" s="678">
        <v>1969.9351999999999</v>
      </c>
      <c r="E2062" s="654"/>
    </row>
    <row r="2063" spans="1:5" x14ac:dyDescent="0.2">
      <c r="A2063" s="674"/>
      <c r="B2063" s="685" t="s">
        <v>2565</v>
      </c>
      <c r="C2063" s="685" t="s">
        <v>2563</v>
      </c>
      <c r="D2063" s="678">
        <v>1969.9351999999999</v>
      </c>
      <c r="E2063" s="654"/>
    </row>
    <row r="2064" spans="1:5" x14ac:dyDescent="0.2">
      <c r="A2064" s="674"/>
      <c r="B2064" s="685" t="s">
        <v>2566</v>
      </c>
      <c r="C2064" s="685" t="s">
        <v>2563</v>
      </c>
      <c r="D2064" s="678">
        <v>1969.9351999999999</v>
      </c>
      <c r="E2064" s="654"/>
    </row>
    <row r="2065" spans="1:5" x14ac:dyDescent="0.2">
      <c r="A2065" s="674"/>
      <c r="B2065" s="685" t="s">
        <v>2567</v>
      </c>
      <c r="C2065" s="685" t="s">
        <v>2563</v>
      </c>
      <c r="D2065" s="678">
        <v>1969.9351999999999</v>
      </c>
      <c r="E2065" s="654"/>
    </row>
    <row r="2066" spans="1:5" x14ac:dyDescent="0.2">
      <c r="A2066" s="674"/>
      <c r="B2066" s="685" t="s">
        <v>2568</v>
      </c>
      <c r="C2066" s="685" t="s">
        <v>2563</v>
      </c>
      <c r="D2066" s="678">
        <v>1969.9351999999999</v>
      </c>
      <c r="E2066" s="654"/>
    </row>
    <row r="2067" spans="1:5" x14ac:dyDescent="0.2">
      <c r="A2067" s="674"/>
      <c r="B2067" s="685" t="s">
        <v>2569</v>
      </c>
      <c r="C2067" s="685" t="s">
        <v>2563</v>
      </c>
      <c r="D2067" s="678">
        <v>1969.9351999999999</v>
      </c>
      <c r="E2067" s="654"/>
    </row>
    <row r="2068" spans="1:5" x14ac:dyDescent="0.2">
      <c r="A2068" s="674"/>
      <c r="B2068" s="685" t="s">
        <v>2570</v>
      </c>
      <c r="C2068" s="685" t="s">
        <v>2563</v>
      </c>
      <c r="D2068" s="678">
        <v>1969.9351999999999</v>
      </c>
      <c r="E2068" s="654"/>
    </row>
    <row r="2069" spans="1:5" x14ac:dyDescent="0.2">
      <c r="A2069" s="674"/>
      <c r="B2069" s="685" t="s">
        <v>2571</v>
      </c>
      <c r="C2069" s="685" t="s">
        <v>2563</v>
      </c>
      <c r="D2069" s="678">
        <v>1969.9351999999999</v>
      </c>
      <c r="E2069" s="654"/>
    </row>
    <row r="2070" spans="1:5" x14ac:dyDescent="0.2">
      <c r="A2070" s="674"/>
      <c r="B2070" s="685" t="s">
        <v>2572</v>
      </c>
      <c r="C2070" s="685" t="s">
        <v>2573</v>
      </c>
      <c r="D2070" s="678">
        <v>3316.8576000000003</v>
      </c>
      <c r="E2070" s="654"/>
    </row>
    <row r="2071" spans="1:5" x14ac:dyDescent="0.2">
      <c r="A2071" s="674"/>
      <c r="B2071" s="685" t="s">
        <v>2574</v>
      </c>
      <c r="C2071" s="685" t="s">
        <v>2573</v>
      </c>
      <c r="D2071" s="678">
        <v>3316.8576000000003</v>
      </c>
      <c r="E2071" s="654"/>
    </row>
    <row r="2072" spans="1:5" x14ac:dyDescent="0.2">
      <c r="A2072" s="674"/>
      <c r="B2072" s="685" t="s">
        <v>2575</v>
      </c>
      <c r="C2072" s="685" t="s">
        <v>2573</v>
      </c>
      <c r="D2072" s="678">
        <v>3316.8576000000003</v>
      </c>
      <c r="E2072" s="654"/>
    </row>
    <row r="2073" spans="1:5" x14ac:dyDescent="0.2">
      <c r="A2073" s="674"/>
      <c r="B2073" s="685" t="s">
        <v>2576</v>
      </c>
      <c r="C2073" s="685" t="s">
        <v>2573</v>
      </c>
      <c r="D2073" s="678">
        <v>3316.8576000000003</v>
      </c>
      <c r="E2073" s="654"/>
    </row>
    <row r="2074" spans="1:5" x14ac:dyDescent="0.2">
      <c r="A2074" s="674"/>
      <c r="B2074" s="685" t="s">
        <v>2577</v>
      </c>
      <c r="C2074" s="685" t="s">
        <v>2573</v>
      </c>
      <c r="D2074" s="678">
        <v>3316.8576000000003</v>
      </c>
      <c r="E2074" s="654"/>
    </row>
    <row r="2075" spans="1:5" x14ac:dyDescent="0.2">
      <c r="A2075" s="674"/>
      <c r="B2075" s="685" t="s">
        <v>2578</v>
      </c>
      <c r="C2075" s="685" t="s">
        <v>2573</v>
      </c>
      <c r="D2075" s="678">
        <v>3316.8576000000003</v>
      </c>
      <c r="E2075" s="654"/>
    </row>
    <row r="2076" spans="1:5" x14ac:dyDescent="0.2">
      <c r="A2076" s="674"/>
      <c r="B2076" s="685" t="s">
        <v>2579</v>
      </c>
      <c r="C2076" s="685" t="s">
        <v>2573</v>
      </c>
      <c r="D2076" s="678">
        <v>3316.8576000000003</v>
      </c>
      <c r="E2076" s="654"/>
    </row>
    <row r="2077" spans="1:5" x14ac:dyDescent="0.2">
      <c r="A2077" s="674"/>
      <c r="B2077" s="685" t="s">
        <v>2580</v>
      </c>
      <c r="C2077" s="685" t="s">
        <v>2573</v>
      </c>
      <c r="D2077" s="678">
        <v>3316.8576000000003</v>
      </c>
      <c r="E2077" s="654"/>
    </row>
    <row r="2078" spans="1:5" x14ac:dyDescent="0.2">
      <c r="A2078" s="674"/>
      <c r="B2078" s="685" t="s">
        <v>2581</v>
      </c>
      <c r="C2078" s="685" t="s">
        <v>2573</v>
      </c>
      <c r="D2078" s="678">
        <v>3316.8576000000003</v>
      </c>
      <c r="E2078" s="654"/>
    </row>
    <row r="2079" spans="1:5" x14ac:dyDescent="0.2">
      <c r="A2079" s="674"/>
      <c r="B2079" s="685" t="s">
        <v>2582</v>
      </c>
      <c r="C2079" s="685" t="s">
        <v>2573</v>
      </c>
      <c r="D2079" s="678">
        <v>3316.8576000000003</v>
      </c>
      <c r="E2079" s="654"/>
    </row>
    <row r="2080" spans="1:5" x14ac:dyDescent="0.2">
      <c r="A2080" s="674"/>
      <c r="B2080" s="685" t="s">
        <v>2583</v>
      </c>
      <c r="C2080" s="685" t="s">
        <v>2573</v>
      </c>
      <c r="D2080" s="678">
        <v>3316.8576000000003</v>
      </c>
      <c r="E2080" s="654"/>
    </row>
    <row r="2081" spans="1:5" x14ac:dyDescent="0.2">
      <c r="A2081" s="674"/>
      <c r="B2081" s="685" t="s">
        <v>2584</v>
      </c>
      <c r="C2081" s="685" t="s">
        <v>2573</v>
      </c>
      <c r="D2081" s="678">
        <v>3316.8576000000003</v>
      </c>
      <c r="E2081" s="654"/>
    </row>
    <row r="2082" spans="1:5" x14ac:dyDescent="0.2">
      <c r="A2082" s="674"/>
      <c r="B2082" s="685" t="s">
        <v>2585</v>
      </c>
      <c r="C2082" s="685" t="s">
        <v>2573</v>
      </c>
      <c r="D2082" s="678">
        <v>3316.8576000000003</v>
      </c>
      <c r="E2082" s="654"/>
    </row>
    <row r="2083" spans="1:5" x14ac:dyDescent="0.2">
      <c r="A2083" s="674"/>
      <c r="B2083" s="685" t="s">
        <v>2586</v>
      </c>
      <c r="C2083" s="685" t="s">
        <v>2573</v>
      </c>
      <c r="D2083" s="678">
        <v>3316.8576000000003</v>
      </c>
      <c r="E2083" s="654"/>
    </row>
    <row r="2084" spans="1:5" x14ac:dyDescent="0.2">
      <c r="A2084" s="674"/>
      <c r="B2084" s="685" t="s">
        <v>2587</v>
      </c>
      <c r="C2084" s="685" t="s">
        <v>2573</v>
      </c>
      <c r="D2084" s="678">
        <v>3316.8576000000003</v>
      </c>
      <c r="E2084" s="654"/>
    </row>
    <row r="2085" spans="1:5" x14ac:dyDescent="0.2">
      <c r="A2085" s="674"/>
      <c r="B2085" s="685" t="s">
        <v>2588</v>
      </c>
      <c r="C2085" s="685" t="s">
        <v>2573</v>
      </c>
      <c r="D2085" s="678">
        <v>3316.8576000000003</v>
      </c>
      <c r="E2085" s="654"/>
    </row>
    <row r="2086" spans="1:5" x14ac:dyDescent="0.2">
      <c r="A2086" s="674"/>
      <c r="B2086" s="685" t="s">
        <v>2589</v>
      </c>
      <c r="C2086" s="685" t="s">
        <v>2573</v>
      </c>
      <c r="D2086" s="678">
        <v>3316.8576000000003</v>
      </c>
      <c r="E2086" s="654"/>
    </row>
    <row r="2087" spans="1:5" x14ac:dyDescent="0.2">
      <c r="A2087" s="674"/>
      <c r="B2087" s="685" t="s">
        <v>2590</v>
      </c>
      <c r="C2087" s="685" t="s">
        <v>2573</v>
      </c>
      <c r="D2087" s="678">
        <v>3316.8576000000003</v>
      </c>
      <c r="E2087" s="654"/>
    </row>
    <row r="2088" spans="1:5" x14ac:dyDescent="0.2">
      <c r="A2088" s="674"/>
      <c r="B2088" s="685" t="s">
        <v>2591</v>
      </c>
      <c r="C2088" s="685" t="s">
        <v>2592</v>
      </c>
      <c r="D2088" s="678">
        <v>1.1599999999999999</v>
      </c>
      <c r="E2088" s="654"/>
    </row>
    <row r="2089" spans="1:5" x14ac:dyDescent="0.2">
      <c r="A2089" s="674"/>
      <c r="B2089" s="685" t="s">
        <v>2593</v>
      </c>
      <c r="C2089" s="685" t="s">
        <v>2592</v>
      </c>
      <c r="D2089" s="678">
        <v>1.1599999999999999</v>
      </c>
      <c r="E2089" s="654"/>
    </row>
    <row r="2090" spans="1:5" x14ac:dyDescent="0.2">
      <c r="A2090" s="674"/>
      <c r="B2090" s="685" t="s">
        <v>2594</v>
      </c>
      <c r="C2090" s="685" t="s">
        <v>2592</v>
      </c>
      <c r="D2090" s="678">
        <v>1.1599999999999999</v>
      </c>
      <c r="E2090" s="654"/>
    </row>
    <row r="2091" spans="1:5" x14ac:dyDescent="0.2">
      <c r="A2091" s="674"/>
      <c r="B2091" s="685" t="s">
        <v>2595</v>
      </c>
      <c r="C2091" s="685" t="s">
        <v>2592</v>
      </c>
      <c r="D2091" s="678">
        <v>1.1599999999999999</v>
      </c>
      <c r="E2091" s="654"/>
    </row>
    <row r="2092" spans="1:5" x14ac:dyDescent="0.2">
      <c r="A2092" s="674"/>
      <c r="B2092" s="685" t="s">
        <v>2596</v>
      </c>
      <c r="C2092" s="685" t="s">
        <v>2592</v>
      </c>
      <c r="D2092" s="678">
        <v>1.1599999999999999</v>
      </c>
      <c r="E2092" s="654"/>
    </row>
    <row r="2093" spans="1:5" x14ac:dyDescent="0.2">
      <c r="A2093" s="674"/>
      <c r="B2093" s="685" t="s">
        <v>2597</v>
      </c>
      <c r="C2093" s="685" t="s">
        <v>2592</v>
      </c>
      <c r="D2093" s="678">
        <v>1.1599999999999999</v>
      </c>
      <c r="E2093" s="654"/>
    </row>
    <row r="2094" spans="1:5" x14ac:dyDescent="0.2">
      <c r="A2094" s="674"/>
      <c r="B2094" s="685" t="s">
        <v>2598</v>
      </c>
      <c r="C2094" s="685" t="s">
        <v>2592</v>
      </c>
      <c r="D2094" s="678">
        <v>1.1599999999999999</v>
      </c>
      <c r="E2094" s="654"/>
    </row>
    <row r="2095" spans="1:5" x14ac:dyDescent="0.2">
      <c r="A2095" s="674"/>
      <c r="B2095" s="685" t="s">
        <v>2599</v>
      </c>
      <c r="C2095" s="685" t="s">
        <v>2592</v>
      </c>
      <c r="D2095" s="678">
        <v>1.1599999999999999</v>
      </c>
      <c r="E2095" s="654"/>
    </row>
    <row r="2096" spans="1:5" x14ac:dyDescent="0.2">
      <c r="A2096" s="674"/>
      <c r="B2096" s="685" t="s">
        <v>2600</v>
      </c>
      <c r="C2096" s="685" t="s">
        <v>2592</v>
      </c>
      <c r="D2096" s="678">
        <v>1.1599999999999999</v>
      </c>
      <c r="E2096" s="654"/>
    </row>
    <row r="2097" spans="1:5" x14ac:dyDescent="0.2">
      <c r="A2097" s="674"/>
      <c r="B2097" s="685" t="s">
        <v>2601</v>
      </c>
      <c r="C2097" s="685" t="s">
        <v>2592</v>
      </c>
      <c r="D2097" s="678">
        <v>1.1599999999999999</v>
      </c>
      <c r="E2097" s="654"/>
    </row>
    <row r="2098" spans="1:5" x14ac:dyDescent="0.2">
      <c r="A2098" s="674"/>
      <c r="B2098" s="685" t="s">
        <v>2602</v>
      </c>
      <c r="C2098" s="685" t="s">
        <v>2603</v>
      </c>
      <c r="D2098" s="678">
        <v>1.1599999999999999</v>
      </c>
      <c r="E2098" s="654"/>
    </row>
    <row r="2099" spans="1:5" x14ac:dyDescent="0.2">
      <c r="A2099" s="674"/>
      <c r="B2099" s="685" t="s">
        <v>2604</v>
      </c>
      <c r="C2099" s="685" t="s">
        <v>2603</v>
      </c>
      <c r="D2099" s="678">
        <v>1547.44</v>
      </c>
      <c r="E2099" s="654"/>
    </row>
    <row r="2100" spans="1:5" x14ac:dyDescent="0.2">
      <c r="A2100" s="674"/>
      <c r="B2100" s="685" t="s">
        <v>2605</v>
      </c>
      <c r="C2100" s="685" t="s">
        <v>2603</v>
      </c>
      <c r="D2100" s="678">
        <v>1547.44</v>
      </c>
      <c r="E2100" s="654"/>
    </row>
    <row r="2101" spans="1:5" x14ac:dyDescent="0.2">
      <c r="A2101" s="674"/>
      <c r="B2101" s="685" t="s">
        <v>2606</v>
      </c>
      <c r="C2101" s="685" t="s">
        <v>2603</v>
      </c>
      <c r="D2101" s="678">
        <v>1547.44</v>
      </c>
      <c r="E2101" s="654"/>
    </row>
    <row r="2102" spans="1:5" x14ac:dyDescent="0.2">
      <c r="A2102" s="674"/>
      <c r="B2102" s="685" t="s">
        <v>2607</v>
      </c>
      <c r="C2102" s="685" t="s">
        <v>2603</v>
      </c>
      <c r="D2102" s="678">
        <v>1547.44</v>
      </c>
      <c r="E2102" s="654"/>
    </row>
    <row r="2103" spans="1:5" x14ac:dyDescent="0.2">
      <c r="A2103" s="674"/>
      <c r="B2103" s="685" t="s">
        <v>2608</v>
      </c>
      <c r="C2103" s="685" t="s">
        <v>2609</v>
      </c>
      <c r="D2103" s="678">
        <v>1.1599999999999999</v>
      </c>
      <c r="E2103" s="654"/>
    </row>
    <row r="2104" spans="1:5" x14ac:dyDescent="0.2">
      <c r="A2104" s="674"/>
      <c r="B2104" s="685" t="s">
        <v>2610</v>
      </c>
      <c r="C2104" s="685" t="s">
        <v>2609</v>
      </c>
      <c r="D2104" s="678">
        <v>1.1599999999999999</v>
      </c>
      <c r="E2104" s="654"/>
    </row>
    <row r="2105" spans="1:5" x14ac:dyDescent="0.2">
      <c r="A2105" s="674"/>
      <c r="B2105" s="685" t="s">
        <v>2611</v>
      </c>
      <c r="C2105" s="685" t="s">
        <v>2612</v>
      </c>
      <c r="D2105" s="678">
        <v>56543.040000000001</v>
      </c>
      <c r="E2105" s="654"/>
    </row>
    <row r="2106" spans="1:5" x14ac:dyDescent="0.2">
      <c r="A2106" s="674"/>
      <c r="B2106" s="685" t="s">
        <v>2613</v>
      </c>
      <c r="C2106" s="685" t="s">
        <v>2614</v>
      </c>
      <c r="D2106" s="678">
        <v>967.15</v>
      </c>
      <c r="E2106" s="654"/>
    </row>
    <row r="2107" spans="1:5" x14ac:dyDescent="0.2">
      <c r="A2107" s="674"/>
      <c r="B2107" s="685" t="s">
        <v>2615</v>
      </c>
      <c r="C2107" s="685" t="s">
        <v>2614</v>
      </c>
      <c r="D2107" s="678">
        <v>967.15</v>
      </c>
      <c r="E2107" s="654"/>
    </row>
    <row r="2108" spans="1:5" x14ac:dyDescent="0.2">
      <c r="A2108" s="674"/>
      <c r="B2108" s="685" t="s">
        <v>2616</v>
      </c>
      <c r="C2108" s="685" t="s">
        <v>2614</v>
      </c>
      <c r="D2108" s="678">
        <v>967.15</v>
      </c>
      <c r="E2108" s="654"/>
    </row>
    <row r="2109" spans="1:5" x14ac:dyDescent="0.2">
      <c r="A2109" s="674"/>
      <c r="B2109" s="685" t="s">
        <v>2617</v>
      </c>
      <c r="C2109" s="685" t="s">
        <v>2614</v>
      </c>
      <c r="D2109" s="678">
        <v>967.15</v>
      </c>
      <c r="E2109" s="654"/>
    </row>
    <row r="2110" spans="1:5" x14ac:dyDescent="0.2">
      <c r="A2110" s="674"/>
      <c r="B2110" s="685" t="s">
        <v>2618</v>
      </c>
      <c r="C2110" s="685" t="s">
        <v>2614</v>
      </c>
      <c r="D2110" s="678">
        <v>967.15</v>
      </c>
      <c r="E2110" s="654"/>
    </row>
    <row r="2111" spans="1:5" x14ac:dyDescent="0.2">
      <c r="A2111" s="674"/>
      <c r="B2111" s="685" t="s">
        <v>2619</v>
      </c>
      <c r="C2111" s="685" t="s">
        <v>2614</v>
      </c>
      <c r="D2111" s="678">
        <v>967.15</v>
      </c>
      <c r="E2111" s="654"/>
    </row>
    <row r="2112" spans="1:5" x14ac:dyDescent="0.2">
      <c r="A2112" s="674"/>
      <c r="B2112" s="685" t="s">
        <v>2620</v>
      </c>
      <c r="C2112" s="685" t="s">
        <v>2621</v>
      </c>
      <c r="D2112" s="678">
        <v>11484</v>
      </c>
      <c r="E2112" s="654"/>
    </row>
    <row r="2113" spans="1:5" x14ac:dyDescent="0.2">
      <c r="A2113" s="674"/>
      <c r="B2113" s="685" t="s">
        <v>2622</v>
      </c>
      <c r="C2113" s="685" t="s">
        <v>2623</v>
      </c>
      <c r="D2113" s="678">
        <v>9883.2000000000007</v>
      </c>
      <c r="E2113" s="654"/>
    </row>
    <row r="2114" spans="1:5" x14ac:dyDescent="0.2">
      <c r="A2114" s="674"/>
      <c r="B2114" s="685" t="s">
        <v>2624</v>
      </c>
      <c r="C2114" s="685" t="s">
        <v>2625</v>
      </c>
      <c r="D2114" s="678">
        <v>11675.7248</v>
      </c>
      <c r="E2114" s="654"/>
    </row>
    <row r="2115" spans="1:5" x14ac:dyDescent="0.2">
      <c r="A2115" s="674"/>
      <c r="B2115" s="685" t="s">
        <v>2626</v>
      </c>
      <c r="C2115" s="685" t="s">
        <v>2625</v>
      </c>
      <c r="D2115" s="678">
        <v>11675.7248</v>
      </c>
      <c r="E2115" s="654"/>
    </row>
    <row r="2116" spans="1:5" x14ac:dyDescent="0.2">
      <c r="A2116" s="674"/>
      <c r="B2116" s="685" t="s">
        <v>2627</v>
      </c>
      <c r="C2116" s="685" t="s">
        <v>2625</v>
      </c>
      <c r="D2116" s="678">
        <v>11675.7248</v>
      </c>
      <c r="E2116" s="654"/>
    </row>
    <row r="2117" spans="1:5" x14ac:dyDescent="0.2">
      <c r="A2117" s="674"/>
      <c r="B2117" s="685" t="s">
        <v>2628</v>
      </c>
      <c r="C2117" s="685" t="s">
        <v>2625</v>
      </c>
      <c r="D2117" s="678">
        <v>11675.7248</v>
      </c>
      <c r="E2117" s="654"/>
    </row>
    <row r="2118" spans="1:5" x14ac:dyDescent="0.2">
      <c r="A2118" s="674"/>
      <c r="B2118" s="685" t="s">
        <v>2629</v>
      </c>
      <c r="C2118" s="685" t="s">
        <v>2625</v>
      </c>
      <c r="D2118" s="678">
        <v>11675.7248</v>
      </c>
      <c r="E2118" s="654"/>
    </row>
    <row r="2119" spans="1:5" x14ac:dyDescent="0.2">
      <c r="A2119" s="674"/>
      <c r="B2119" s="685" t="s">
        <v>2630</v>
      </c>
      <c r="C2119" s="685" t="s">
        <v>2625</v>
      </c>
      <c r="D2119" s="678">
        <v>11675.7248</v>
      </c>
      <c r="E2119" s="654"/>
    </row>
    <row r="2120" spans="1:5" x14ac:dyDescent="0.2">
      <c r="A2120" s="674"/>
      <c r="B2120" s="685" t="s">
        <v>2631</v>
      </c>
      <c r="C2120" s="685" t="s">
        <v>2625</v>
      </c>
      <c r="D2120" s="678">
        <v>13363.188399999999</v>
      </c>
      <c r="E2120" s="654"/>
    </row>
    <row r="2121" spans="1:5" x14ac:dyDescent="0.2">
      <c r="A2121" s="674"/>
      <c r="B2121" s="685" t="s">
        <v>2632</v>
      </c>
      <c r="C2121" s="685" t="s">
        <v>2633</v>
      </c>
      <c r="D2121" s="678">
        <v>13849.24</v>
      </c>
      <c r="E2121" s="654"/>
    </row>
    <row r="2122" spans="1:5" x14ac:dyDescent="0.2">
      <c r="A2122" s="674"/>
      <c r="B2122" s="685" t="s">
        <v>2634</v>
      </c>
      <c r="C2122" s="685" t="s">
        <v>2633</v>
      </c>
      <c r="D2122" s="678">
        <v>13849.24</v>
      </c>
      <c r="E2122" s="654"/>
    </row>
    <row r="2123" spans="1:5" x14ac:dyDescent="0.2">
      <c r="A2123" s="674"/>
      <c r="B2123" s="685" t="s">
        <v>2635</v>
      </c>
      <c r="C2123" s="685" t="s">
        <v>2636</v>
      </c>
      <c r="D2123" s="678">
        <v>15328.24</v>
      </c>
      <c r="E2123" s="654"/>
    </row>
    <row r="2124" spans="1:5" x14ac:dyDescent="0.2">
      <c r="A2124" s="674"/>
      <c r="B2124" s="685" t="s">
        <v>2637</v>
      </c>
      <c r="C2124" s="685" t="s">
        <v>2633</v>
      </c>
      <c r="D2124" s="678">
        <v>13849.24</v>
      </c>
      <c r="E2124" s="654"/>
    </row>
    <row r="2125" spans="1:5" x14ac:dyDescent="0.2">
      <c r="A2125" s="674"/>
      <c r="B2125" s="685" t="s">
        <v>2638</v>
      </c>
      <c r="C2125" s="685" t="s">
        <v>2633</v>
      </c>
      <c r="D2125" s="678">
        <v>13849.24</v>
      </c>
      <c r="E2125" s="654"/>
    </row>
    <row r="2126" spans="1:5" x14ac:dyDescent="0.2">
      <c r="A2126" s="674"/>
      <c r="B2126" s="685" t="s">
        <v>2639</v>
      </c>
      <c r="C2126" s="685" t="s">
        <v>2636</v>
      </c>
      <c r="D2126" s="678">
        <v>15328.24</v>
      </c>
      <c r="E2126" s="654"/>
    </row>
    <row r="2127" spans="1:5" x14ac:dyDescent="0.2">
      <c r="A2127" s="674"/>
      <c r="B2127" s="685" t="s">
        <v>2640</v>
      </c>
      <c r="C2127" s="685" t="s">
        <v>2633</v>
      </c>
      <c r="D2127" s="678">
        <v>13849.24</v>
      </c>
      <c r="E2127" s="654"/>
    </row>
    <row r="2128" spans="1:5" x14ac:dyDescent="0.2">
      <c r="A2128" s="674"/>
      <c r="B2128" s="685" t="s">
        <v>2641</v>
      </c>
      <c r="C2128" s="685" t="s">
        <v>2625</v>
      </c>
      <c r="D2128" s="678">
        <v>11675.7248</v>
      </c>
      <c r="E2128" s="654"/>
    </row>
    <row r="2129" spans="1:5" x14ac:dyDescent="0.2">
      <c r="A2129" s="674"/>
      <c r="B2129" s="685" t="s">
        <v>2642</v>
      </c>
      <c r="C2129" s="685" t="s">
        <v>2636</v>
      </c>
      <c r="D2129" s="678">
        <v>15328.24</v>
      </c>
      <c r="E2129" s="654"/>
    </row>
    <row r="2130" spans="1:5" x14ac:dyDescent="0.2">
      <c r="A2130" s="674"/>
      <c r="B2130" s="685" t="s">
        <v>2643</v>
      </c>
      <c r="C2130" s="685" t="s">
        <v>2636</v>
      </c>
      <c r="D2130" s="678">
        <v>11904.5</v>
      </c>
      <c r="E2130" s="654"/>
    </row>
    <row r="2131" spans="1:5" x14ac:dyDescent="0.2">
      <c r="A2131" s="674"/>
      <c r="B2131" s="685" t="s">
        <v>2644</v>
      </c>
      <c r="C2131" s="685" t="s">
        <v>2636</v>
      </c>
      <c r="D2131" s="678">
        <v>11904.5</v>
      </c>
      <c r="E2131" s="654"/>
    </row>
    <row r="2132" spans="1:5" x14ac:dyDescent="0.2">
      <c r="A2132" s="674"/>
      <c r="B2132" s="685" t="s">
        <v>2645</v>
      </c>
      <c r="C2132" s="685" t="s">
        <v>2636</v>
      </c>
      <c r="D2132" s="678">
        <v>11904.5</v>
      </c>
      <c r="E2132" s="654"/>
    </row>
    <row r="2133" spans="1:5" x14ac:dyDescent="0.2">
      <c r="A2133" s="674"/>
      <c r="B2133" s="685" t="s">
        <v>2646</v>
      </c>
      <c r="C2133" s="685" t="s">
        <v>2636</v>
      </c>
      <c r="D2133" s="678">
        <v>11904.5</v>
      </c>
      <c r="E2133" s="654"/>
    </row>
    <row r="2134" spans="1:5" x14ac:dyDescent="0.2">
      <c r="A2134" s="674"/>
      <c r="B2134" s="685" t="s">
        <v>2647</v>
      </c>
      <c r="C2134" s="685" t="s">
        <v>2636</v>
      </c>
      <c r="D2134" s="678">
        <v>11904.5</v>
      </c>
      <c r="E2134" s="654"/>
    </row>
    <row r="2135" spans="1:5" x14ac:dyDescent="0.2">
      <c r="A2135" s="674"/>
      <c r="B2135" s="685" t="s">
        <v>2648</v>
      </c>
      <c r="C2135" s="685" t="s">
        <v>2636</v>
      </c>
      <c r="D2135" s="678">
        <v>11904.5</v>
      </c>
      <c r="E2135" s="654"/>
    </row>
    <row r="2136" spans="1:5" x14ac:dyDescent="0.2">
      <c r="A2136" s="674"/>
      <c r="B2136" s="685" t="s">
        <v>2649</v>
      </c>
      <c r="C2136" s="685" t="s">
        <v>2636</v>
      </c>
      <c r="D2136" s="678">
        <v>11904.5</v>
      </c>
      <c r="E2136" s="654"/>
    </row>
    <row r="2137" spans="1:5" x14ac:dyDescent="0.2">
      <c r="A2137" s="674"/>
      <c r="B2137" s="685" t="s">
        <v>2650</v>
      </c>
      <c r="C2137" s="685" t="s">
        <v>2636</v>
      </c>
      <c r="D2137" s="678">
        <v>11904.5</v>
      </c>
      <c r="E2137" s="654"/>
    </row>
    <row r="2138" spans="1:5" x14ac:dyDescent="0.2">
      <c r="A2138" s="674"/>
      <c r="B2138" s="685" t="s">
        <v>2651</v>
      </c>
      <c r="C2138" s="685" t="s">
        <v>2636</v>
      </c>
      <c r="D2138" s="678">
        <v>11904.5</v>
      </c>
      <c r="E2138" s="654"/>
    </row>
    <row r="2139" spans="1:5" x14ac:dyDescent="0.2">
      <c r="A2139" s="674"/>
      <c r="B2139" s="685" t="s">
        <v>2652</v>
      </c>
      <c r="C2139" s="685" t="s">
        <v>2636</v>
      </c>
      <c r="D2139" s="678">
        <v>11904.5</v>
      </c>
      <c r="E2139" s="654"/>
    </row>
    <row r="2140" spans="1:5" x14ac:dyDescent="0.2">
      <c r="A2140" s="674"/>
      <c r="B2140" s="685" t="s">
        <v>2653</v>
      </c>
      <c r="C2140" s="685" t="s">
        <v>2636</v>
      </c>
      <c r="D2140" s="678">
        <v>11904.5</v>
      </c>
      <c r="E2140" s="654"/>
    </row>
    <row r="2141" spans="1:5" x14ac:dyDescent="0.2">
      <c r="A2141" s="674"/>
      <c r="B2141" s="685" t="s">
        <v>2654</v>
      </c>
      <c r="C2141" s="685" t="s">
        <v>2636</v>
      </c>
      <c r="D2141" s="678">
        <v>11904.5</v>
      </c>
      <c r="E2141" s="654"/>
    </row>
    <row r="2142" spans="1:5" x14ac:dyDescent="0.2">
      <c r="A2142" s="674"/>
      <c r="B2142" s="685" t="s">
        <v>2655</v>
      </c>
      <c r="C2142" s="685" t="s">
        <v>2636</v>
      </c>
      <c r="D2142" s="678">
        <v>11904.5</v>
      </c>
      <c r="E2142" s="654"/>
    </row>
    <row r="2143" spans="1:5" x14ac:dyDescent="0.2">
      <c r="A2143" s="674"/>
      <c r="B2143" s="685" t="s">
        <v>2656</v>
      </c>
      <c r="C2143" s="685" t="s">
        <v>2636</v>
      </c>
      <c r="D2143" s="678">
        <v>11904.5</v>
      </c>
      <c r="E2143" s="654"/>
    </row>
    <row r="2144" spans="1:5" x14ac:dyDescent="0.2">
      <c r="A2144" s="674"/>
      <c r="B2144" s="685" t="s">
        <v>2657</v>
      </c>
      <c r="C2144" s="685" t="s">
        <v>2636</v>
      </c>
      <c r="D2144" s="678">
        <v>11904.5</v>
      </c>
      <c r="E2144" s="654"/>
    </row>
    <row r="2145" spans="1:5" x14ac:dyDescent="0.2">
      <c r="A2145" s="674"/>
      <c r="B2145" s="685" t="s">
        <v>2658</v>
      </c>
      <c r="C2145" s="685" t="s">
        <v>2636</v>
      </c>
      <c r="D2145" s="678">
        <v>11904.5</v>
      </c>
      <c r="E2145" s="654"/>
    </row>
    <row r="2146" spans="1:5" x14ac:dyDescent="0.2">
      <c r="A2146" s="674"/>
      <c r="B2146" s="685" t="s">
        <v>2659</v>
      </c>
      <c r="C2146" s="685" t="s">
        <v>2636</v>
      </c>
      <c r="D2146" s="678">
        <v>11904.5</v>
      </c>
      <c r="E2146" s="654"/>
    </row>
    <row r="2147" spans="1:5" x14ac:dyDescent="0.2">
      <c r="A2147" s="674"/>
      <c r="B2147" s="685" t="s">
        <v>2660</v>
      </c>
      <c r="C2147" s="685" t="s">
        <v>2636</v>
      </c>
      <c r="D2147" s="678">
        <v>11904.5</v>
      </c>
      <c r="E2147" s="654"/>
    </row>
    <row r="2148" spans="1:5" x14ac:dyDescent="0.2">
      <c r="A2148" s="674"/>
      <c r="B2148" s="685" t="s">
        <v>2661</v>
      </c>
      <c r="C2148" s="685" t="s">
        <v>2636</v>
      </c>
      <c r="D2148" s="678">
        <v>11904.5</v>
      </c>
      <c r="E2148" s="654"/>
    </row>
    <row r="2149" spans="1:5" x14ac:dyDescent="0.2">
      <c r="A2149" s="674"/>
      <c r="B2149" s="685" t="s">
        <v>2662</v>
      </c>
      <c r="C2149" s="685" t="s">
        <v>2636</v>
      </c>
      <c r="D2149" s="678">
        <v>11904.5</v>
      </c>
      <c r="E2149" s="654"/>
    </row>
    <row r="2150" spans="1:5" x14ac:dyDescent="0.2">
      <c r="A2150" s="674"/>
      <c r="B2150" s="685" t="s">
        <v>2663</v>
      </c>
      <c r="C2150" s="685" t="s">
        <v>2636</v>
      </c>
      <c r="D2150" s="678">
        <v>11904.5</v>
      </c>
      <c r="E2150" s="654"/>
    </row>
    <row r="2151" spans="1:5" x14ac:dyDescent="0.2">
      <c r="A2151" s="674"/>
      <c r="B2151" s="685" t="s">
        <v>2664</v>
      </c>
      <c r="C2151" s="685" t="s">
        <v>2636</v>
      </c>
      <c r="D2151" s="678">
        <v>11904.5</v>
      </c>
      <c r="E2151" s="654"/>
    </row>
    <row r="2152" spans="1:5" x14ac:dyDescent="0.2">
      <c r="A2152" s="674"/>
      <c r="B2152" s="685" t="s">
        <v>2665</v>
      </c>
      <c r="C2152" s="685" t="s">
        <v>2636</v>
      </c>
      <c r="D2152" s="678">
        <v>15328.24</v>
      </c>
      <c r="E2152" s="654"/>
    </row>
    <row r="2153" spans="1:5" x14ac:dyDescent="0.2">
      <c r="A2153" s="674"/>
      <c r="B2153" s="685" t="s">
        <v>2666</v>
      </c>
      <c r="C2153" s="685" t="s">
        <v>2667</v>
      </c>
      <c r="D2153" s="678">
        <v>7360.2</v>
      </c>
      <c r="E2153" s="654"/>
    </row>
    <row r="2154" spans="1:5" x14ac:dyDescent="0.2">
      <c r="A2154" s="674"/>
      <c r="B2154" s="685" t="s">
        <v>2668</v>
      </c>
      <c r="C2154" s="685" t="s">
        <v>2669</v>
      </c>
      <c r="D2154" s="678">
        <v>15255.125199999999</v>
      </c>
      <c r="E2154" s="654"/>
    </row>
    <row r="2155" spans="1:5" x14ac:dyDescent="0.2">
      <c r="A2155" s="674"/>
      <c r="B2155" s="685" t="s">
        <v>2670</v>
      </c>
      <c r="C2155" s="685" t="s">
        <v>2669</v>
      </c>
      <c r="D2155" s="678">
        <v>14350.824000000001</v>
      </c>
      <c r="E2155" s="654"/>
    </row>
    <row r="2156" spans="1:5" x14ac:dyDescent="0.2">
      <c r="A2156" s="674"/>
      <c r="B2156" s="685" t="s">
        <v>2671</v>
      </c>
      <c r="C2156" s="685" t="s">
        <v>2672</v>
      </c>
      <c r="D2156" s="678">
        <v>13362.04</v>
      </c>
      <c r="E2156" s="654"/>
    </row>
    <row r="2157" spans="1:5" x14ac:dyDescent="0.2">
      <c r="A2157" s="674"/>
      <c r="B2157" s="685" t="s">
        <v>2673</v>
      </c>
      <c r="C2157" s="685" t="s">
        <v>2674</v>
      </c>
      <c r="D2157" s="678">
        <v>1.1599999999999999</v>
      </c>
      <c r="E2157" s="654"/>
    </row>
    <row r="2158" spans="1:5" x14ac:dyDescent="0.2">
      <c r="A2158" s="674"/>
      <c r="B2158" s="685" t="s">
        <v>2675</v>
      </c>
      <c r="C2158" s="685" t="s">
        <v>2676</v>
      </c>
      <c r="D2158" s="678">
        <v>1.1599999999999999</v>
      </c>
      <c r="E2158" s="654"/>
    </row>
    <row r="2159" spans="1:5" x14ac:dyDescent="0.2">
      <c r="A2159" s="674"/>
      <c r="B2159" s="685" t="s">
        <v>2677</v>
      </c>
      <c r="C2159" s="685" t="s">
        <v>2674</v>
      </c>
      <c r="D2159" s="678">
        <v>1.1599999999999999</v>
      </c>
      <c r="E2159" s="654"/>
    </row>
    <row r="2160" spans="1:5" x14ac:dyDescent="0.2">
      <c r="A2160" s="674"/>
      <c r="B2160" s="685" t="s">
        <v>2678</v>
      </c>
      <c r="C2160" s="685" t="s">
        <v>2674</v>
      </c>
      <c r="D2160" s="678">
        <v>1.1599999999999999</v>
      </c>
      <c r="E2160" s="654"/>
    </row>
    <row r="2161" spans="1:5" x14ac:dyDescent="0.2">
      <c r="A2161" s="674"/>
      <c r="B2161" s="685" t="s">
        <v>2679</v>
      </c>
      <c r="C2161" s="685" t="s">
        <v>2674</v>
      </c>
      <c r="D2161" s="678">
        <v>1.1599999999999999</v>
      </c>
      <c r="E2161" s="654"/>
    </row>
    <row r="2162" spans="1:5" x14ac:dyDescent="0.2">
      <c r="A2162" s="674"/>
      <c r="B2162" s="685" t="s">
        <v>2680</v>
      </c>
      <c r="C2162" s="685" t="s">
        <v>2674</v>
      </c>
      <c r="D2162" s="678">
        <v>1.1599999999999999</v>
      </c>
      <c r="E2162" s="654"/>
    </row>
    <row r="2163" spans="1:5" x14ac:dyDescent="0.2">
      <c r="A2163" s="674"/>
      <c r="B2163" s="685" t="s">
        <v>2681</v>
      </c>
      <c r="C2163" s="685" t="s">
        <v>2674</v>
      </c>
      <c r="D2163" s="678">
        <v>1.1599999999999999</v>
      </c>
      <c r="E2163" s="654"/>
    </row>
    <row r="2164" spans="1:5" x14ac:dyDescent="0.2">
      <c r="A2164" s="674"/>
      <c r="B2164" s="685" t="s">
        <v>2682</v>
      </c>
      <c r="C2164" s="685" t="s">
        <v>2674</v>
      </c>
      <c r="D2164" s="678">
        <v>1.1599999999999999</v>
      </c>
      <c r="E2164" s="654"/>
    </row>
    <row r="2165" spans="1:5" x14ac:dyDescent="0.2">
      <c r="A2165" s="674"/>
      <c r="B2165" s="685" t="s">
        <v>2683</v>
      </c>
      <c r="C2165" s="685" t="s">
        <v>2674</v>
      </c>
      <c r="D2165" s="678">
        <v>1.1599999999999999</v>
      </c>
      <c r="E2165" s="654"/>
    </row>
    <row r="2166" spans="1:5" x14ac:dyDescent="0.2">
      <c r="A2166" s="674"/>
      <c r="B2166" s="685" t="s">
        <v>2684</v>
      </c>
      <c r="C2166" s="685" t="s">
        <v>2674</v>
      </c>
      <c r="D2166" s="678">
        <v>1.1599999999999999</v>
      </c>
      <c r="E2166" s="654"/>
    </row>
    <row r="2167" spans="1:5" x14ac:dyDescent="0.2">
      <c r="A2167" s="674"/>
      <c r="B2167" s="685" t="s">
        <v>2685</v>
      </c>
      <c r="C2167" s="685" t="s">
        <v>2674</v>
      </c>
      <c r="D2167" s="678">
        <v>1.1599999999999999</v>
      </c>
      <c r="E2167" s="654"/>
    </row>
    <row r="2168" spans="1:5" x14ac:dyDescent="0.2">
      <c r="A2168" s="674"/>
      <c r="B2168" s="685" t="s">
        <v>2686</v>
      </c>
      <c r="C2168" s="685" t="s">
        <v>2674</v>
      </c>
      <c r="D2168" s="678">
        <v>1.1599999999999999</v>
      </c>
      <c r="E2168" s="654"/>
    </row>
    <row r="2169" spans="1:5" x14ac:dyDescent="0.2">
      <c r="A2169" s="674"/>
      <c r="B2169" s="685" t="s">
        <v>2687</v>
      </c>
      <c r="C2169" s="685" t="s">
        <v>2674</v>
      </c>
      <c r="D2169" s="678">
        <v>1.1599999999999999</v>
      </c>
      <c r="E2169" s="654"/>
    </row>
    <row r="2170" spans="1:5" x14ac:dyDescent="0.2">
      <c r="A2170" s="674"/>
      <c r="B2170" s="685" t="s">
        <v>2688</v>
      </c>
      <c r="C2170" s="685" t="s">
        <v>2674</v>
      </c>
      <c r="D2170" s="678">
        <v>1.1599999999999999</v>
      </c>
      <c r="E2170" s="654"/>
    </row>
    <row r="2171" spans="1:5" x14ac:dyDescent="0.2">
      <c r="A2171" s="674"/>
      <c r="B2171" s="685" t="s">
        <v>2689</v>
      </c>
      <c r="C2171" s="685" t="s">
        <v>2674</v>
      </c>
      <c r="D2171" s="678">
        <v>1.1599999999999999</v>
      </c>
      <c r="E2171" s="654"/>
    </row>
    <row r="2172" spans="1:5" x14ac:dyDescent="0.2">
      <c r="A2172" s="674"/>
      <c r="B2172" s="685" t="s">
        <v>2690</v>
      </c>
      <c r="C2172" s="685" t="s">
        <v>2674</v>
      </c>
      <c r="D2172" s="678">
        <v>1.1599999999999999</v>
      </c>
      <c r="E2172" s="654"/>
    </row>
    <row r="2173" spans="1:5" x14ac:dyDescent="0.2">
      <c r="A2173" s="674"/>
      <c r="B2173" s="685" t="s">
        <v>2691</v>
      </c>
      <c r="C2173" s="685" t="s">
        <v>2674</v>
      </c>
      <c r="D2173" s="678">
        <v>1.1599999999999999</v>
      </c>
      <c r="E2173" s="654"/>
    </row>
    <row r="2174" spans="1:5" x14ac:dyDescent="0.2">
      <c r="A2174" s="674"/>
      <c r="B2174" s="685" t="s">
        <v>2692</v>
      </c>
      <c r="C2174" s="685" t="s">
        <v>2674</v>
      </c>
      <c r="D2174" s="678">
        <v>1.1599999999999999</v>
      </c>
      <c r="E2174" s="654"/>
    </row>
    <row r="2175" spans="1:5" x14ac:dyDescent="0.2">
      <c r="A2175" s="674"/>
      <c r="B2175" s="685" t="s">
        <v>2693</v>
      </c>
      <c r="C2175" s="685" t="s">
        <v>2674</v>
      </c>
      <c r="D2175" s="678">
        <v>1.1599999999999999</v>
      </c>
      <c r="E2175" s="654"/>
    </row>
    <row r="2176" spans="1:5" x14ac:dyDescent="0.2">
      <c r="A2176" s="674"/>
      <c r="B2176" s="685" t="s">
        <v>2694</v>
      </c>
      <c r="C2176" s="685" t="s">
        <v>2674</v>
      </c>
      <c r="D2176" s="678">
        <v>1.1599999999999999</v>
      </c>
      <c r="E2176" s="654"/>
    </row>
    <row r="2177" spans="1:5" x14ac:dyDescent="0.2">
      <c r="A2177" s="674"/>
      <c r="B2177" s="685" t="s">
        <v>2695</v>
      </c>
      <c r="C2177" s="685" t="s">
        <v>2674</v>
      </c>
      <c r="D2177" s="678">
        <v>1.1599999999999999</v>
      </c>
      <c r="E2177" s="654"/>
    </row>
    <row r="2178" spans="1:5" x14ac:dyDescent="0.2">
      <c r="A2178" s="674"/>
      <c r="B2178" s="685" t="s">
        <v>2696</v>
      </c>
      <c r="C2178" s="685" t="s">
        <v>2674</v>
      </c>
      <c r="D2178" s="678">
        <v>1.1599999999999999</v>
      </c>
      <c r="E2178" s="654"/>
    </row>
    <row r="2179" spans="1:5" x14ac:dyDescent="0.2">
      <c r="A2179" s="674"/>
      <c r="B2179" s="685" t="s">
        <v>2697</v>
      </c>
      <c r="C2179" s="685" t="s">
        <v>2674</v>
      </c>
      <c r="D2179" s="678">
        <v>1.1599999999999999</v>
      </c>
      <c r="E2179" s="654"/>
    </row>
    <row r="2180" spans="1:5" x14ac:dyDescent="0.2">
      <c r="A2180" s="674"/>
      <c r="B2180" s="685" t="s">
        <v>2698</v>
      </c>
      <c r="C2180" s="685" t="s">
        <v>2674</v>
      </c>
      <c r="D2180" s="678">
        <v>1.1599999999999999</v>
      </c>
      <c r="E2180" s="654"/>
    </row>
    <row r="2181" spans="1:5" x14ac:dyDescent="0.2">
      <c r="A2181" s="674"/>
      <c r="B2181" s="685" t="s">
        <v>2699</v>
      </c>
      <c r="C2181" s="685" t="s">
        <v>2674</v>
      </c>
      <c r="D2181" s="678">
        <v>1.1599999999999999</v>
      </c>
      <c r="E2181" s="654"/>
    </row>
    <row r="2182" spans="1:5" x14ac:dyDescent="0.2">
      <c r="A2182" s="674"/>
      <c r="B2182" s="685" t="s">
        <v>2700</v>
      </c>
      <c r="C2182" s="685" t="s">
        <v>2674</v>
      </c>
      <c r="D2182" s="678">
        <v>1.1599999999999999</v>
      </c>
      <c r="E2182" s="654"/>
    </row>
    <row r="2183" spans="1:5" x14ac:dyDescent="0.2">
      <c r="A2183" s="674"/>
      <c r="B2183" s="685" t="s">
        <v>2701</v>
      </c>
      <c r="C2183" s="685" t="s">
        <v>2702</v>
      </c>
      <c r="D2183" s="678">
        <v>1.1599999999999999</v>
      </c>
      <c r="E2183" s="654"/>
    </row>
    <row r="2184" spans="1:5" x14ac:dyDescent="0.2">
      <c r="A2184" s="674"/>
      <c r="B2184" s="685" t="s">
        <v>2703</v>
      </c>
      <c r="C2184" s="685" t="s">
        <v>2702</v>
      </c>
      <c r="D2184" s="678">
        <v>20318.560000000001</v>
      </c>
      <c r="E2184" s="654"/>
    </row>
    <row r="2185" spans="1:5" x14ac:dyDescent="0.2">
      <c r="A2185" s="674"/>
      <c r="B2185" s="685" t="s">
        <v>2704</v>
      </c>
      <c r="C2185" s="685" t="s">
        <v>2702</v>
      </c>
      <c r="D2185" s="678">
        <v>20318.560000000001</v>
      </c>
      <c r="E2185" s="654"/>
    </row>
    <row r="2186" spans="1:5" x14ac:dyDescent="0.2">
      <c r="A2186" s="674"/>
      <c r="B2186" s="685" t="s">
        <v>2705</v>
      </c>
      <c r="C2186" s="685" t="s">
        <v>2702</v>
      </c>
      <c r="D2186" s="678">
        <v>20318.560000000001</v>
      </c>
      <c r="E2186" s="654"/>
    </row>
    <row r="2187" spans="1:5" x14ac:dyDescent="0.2">
      <c r="A2187" s="674"/>
      <c r="B2187" s="685" t="s">
        <v>2706</v>
      </c>
      <c r="C2187" s="685" t="s">
        <v>2702</v>
      </c>
      <c r="D2187" s="678">
        <v>20318.560000000001</v>
      </c>
      <c r="E2187" s="654"/>
    </row>
    <row r="2188" spans="1:5" x14ac:dyDescent="0.2">
      <c r="A2188" s="674"/>
      <c r="B2188" s="685" t="s">
        <v>2707</v>
      </c>
      <c r="C2188" s="685" t="s">
        <v>2702</v>
      </c>
      <c r="D2188" s="678">
        <v>20318.560000000001</v>
      </c>
      <c r="E2188" s="654"/>
    </row>
    <row r="2189" spans="1:5" x14ac:dyDescent="0.2">
      <c r="A2189" s="674"/>
      <c r="B2189" s="685" t="s">
        <v>2708</v>
      </c>
      <c r="C2189" s="685" t="s">
        <v>2702</v>
      </c>
      <c r="D2189" s="678">
        <v>20318.560000000001</v>
      </c>
      <c r="E2189" s="654"/>
    </row>
    <row r="2190" spans="1:5" x14ac:dyDescent="0.2">
      <c r="A2190" s="674"/>
      <c r="B2190" s="685" t="s">
        <v>2709</v>
      </c>
      <c r="C2190" s="685" t="s">
        <v>2702</v>
      </c>
      <c r="D2190" s="678">
        <v>20318.560000000001</v>
      </c>
      <c r="E2190" s="654"/>
    </row>
    <row r="2191" spans="1:5" x14ac:dyDescent="0.2">
      <c r="A2191" s="674"/>
      <c r="B2191" s="685" t="s">
        <v>2710</v>
      </c>
      <c r="C2191" s="685" t="s">
        <v>2702</v>
      </c>
      <c r="D2191" s="678">
        <v>20318.560000000001</v>
      </c>
      <c r="E2191" s="654"/>
    </row>
    <row r="2192" spans="1:5" x14ac:dyDescent="0.2">
      <c r="A2192" s="674"/>
      <c r="B2192" s="685" t="s">
        <v>2711</v>
      </c>
      <c r="C2192" s="685" t="s">
        <v>2702</v>
      </c>
      <c r="D2192" s="678">
        <v>20318.560000000001</v>
      </c>
      <c r="E2192" s="654"/>
    </row>
    <row r="2193" spans="1:5" x14ac:dyDescent="0.2">
      <c r="A2193" s="674"/>
      <c r="B2193" s="685" t="s">
        <v>2712</v>
      </c>
      <c r="C2193" s="685" t="s">
        <v>2702</v>
      </c>
      <c r="D2193" s="678">
        <v>20318.560000000001</v>
      </c>
      <c r="E2193" s="654"/>
    </row>
    <row r="2194" spans="1:5" x14ac:dyDescent="0.2">
      <c r="A2194" s="674"/>
      <c r="B2194" s="685" t="s">
        <v>2713</v>
      </c>
      <c r="C2194" s="685" t="s">
        <v>2702</v>
      </c>
      <c r="D2194" s="678">
        <v>20318.560000000001</v>
      </c>
      <c r="E2194" s="654"/>
    </row>
    <row r="2195" spans="1:5" x14ac:dyDescent="0.2">
      <c r="A2195" s="674"/>
      <c r="B2195" s="685" t="s">
        <v>2714</v>
      </c>
      <c r="C2195" s="685" t="s">
        <v>2667</v>
      </c>
      <c r="D2195" s="678">
        <v>7360.2</v>
      </c>
      <c r="E2195" s="654"/>
    </row>
    <row r="2196" spans="1:5" x14ac:dyDescent="0.2">
      <c r="A2196" s="674"/>
      <c r="B2196" s="685" t="s">
        <v>2715</v>
      </c>
      <c r="C2196" s="685" t="s">
        <v>2625</v>
      </c>
      <c r="D2196" s="678">
        <v>11675.7248</v>
      </c>
      <c r="E2196" s="654"/>
    </row>
    <row r="2197" spans="1:5" x14ac:dyDescent="0.2">
      <c r="A2197" s="674"/>
      <c r="B2197" s="685" t="s">
        <v>2716</v>
      </c>
      <c r="C2197" s="685" t="s">
        <v>2625</v>
      </c>
      <c r="D2197" s="678">
        <v>11675.7248</v>
      </c>
      <c r="E2197" s="654"/>
    </row>
    <row r="2198" spans="1:5" x14ac:dyDescent="0.2">
      <c r="A2198" s="674"/>
      <c r="B2198" s="685" t="s">
        <v>2717</v>
      </c>
      <c r="C2198" s="685" t="s">
        <v>2702</v>
      </c>
      <c r="D2198" s="678">
        <v>20318.560000000001</v>
      </c>
      <c r="E2198" s="654"/>
    </row>
    <row r="2199" spans="1:5" x14ac:dyDescent="0.2">
      <c r="A2199" s="674"/>
      <c r="B2199" s="685" t="s">
        <v>2718</v>
      </c>
      <c r="C2199" s="685" t="s">
        <v>2702</v>
      </c>
      <c r="D2199" s="678">
        <v>20318.560000000001</v>
      </c>
      <c r="E2199" s="654"/>
    </row>
    <row r="2200" spans="1:5" x14ac:dyDescent="0.2">
      <c r="A2200" s="674"/>
      <c r="B2200" s="685" t="s">
        <v>2719</v>
      </c>
      <c r="C2200" s="685" t="s">
        <v>2702</v>
      </c>
      <c r="D2200" s="678">
        <v>20318.560000000001</v>
      </c>
      <c r="E2200" s="654"/>
    </row>
    <row r="2201" spans="1:5" x14ac:dyDescent="0.2">
      <c r="A2201" s="674"/>
      <c r="B2201" s="685" t="s">
        <v>2720</v>
      </c>
      <c r="C2201" s="685" t="s">
        <v>2702</v>
      </c>
      <c r="D2201" s="678">
        <v>20318.560000000001</v>
      </c>
      <c r="E2201" s="654"/>
    </row>
    <row r="2202" spans="1:5" x14ac:dyDescent="0.2">
      <c r="A2202" s="674"/>
      <c r="B2202" s="685" t="s">
        <v>2721</v>
      </c>
      <c r="C2202" s="685" t="s">
        <v>2702</v>
      </c>
      <c r="D2202" s="678">
        <v>20318.560000000001</v>
      </c>
      <c r="E2202" s="654"/>
    </row>
    <row r="2203" spans="1:5" x14ac:dyDescent="0.2">
      <c r="A2203" s="674"/>
      <c r="B2203" s="685" t="s">
        <v>2722</v>
      </c>
      <c r="C2203" s="685" t="s">
        <v>2702</v>
      </c>
      <c r="D2203" s="678">
        <v>20318.560000000001</v>
      </c>
      <c r="E2203" s="654"/>
    </row>
    <row r="2204" spans="1:5" x14ac:dyDescent="0.2">
      <c r="A2204" s="674"/>
      <c r="B2204" s="685" t="s">
        <v>2723</v>
      </c>
      <c r="C2204" s="685" t="s">
        <v>2702</v>
      </c>
      <c r="D2204" s="678">
        <v>20318.560000000001</v>
      </c>
      <c r="E2204" s="654"/>
    </row>
    <row r="2205" spans="1:5" x14ac:dyDescent="0.2">
      <c r="A2205" s="674"/>
      <c r="B2205" s="685" t="s">
        <v>2724</v>
      </c>
      <c r="C2205" s="685" t="s">
        <v>2725</v>
      </c>
      <c r="D2205" s="678">
        <v>13363.188399999999</v>
      </c>
      <c r="E2205" s="654"/>
    </row>
    <row r="2206" spans="1:5" x14ac:dyDescent="0.2">
      <c r="A2206" s="674"/>
      <c r="B2206" s="685" t="s">
        <v>2726</v>
      </c>
      <c r="C2206" s="685" t="s">
        <v>2725</v>
      </c>
      <c r="D2206" s="678">
        <v>13363.188399999999</v>
      </c>
      <c r="E2206" s="654"/>
    </row>
    <row r="2207" spans="1:5" x14ac:dyDescent="0.2">
      <c r="A2207" s="674"/>
      <c r="B2207" s="685" t="s">
        <v>2727</v>
      </c>
      <c r="C2207" s="685" t="s">
        <v>2725</v>
      </c>
      <c r="D2207" s="678">
        <v>13363.188399999999</v>
      </c>
      <c r="E2207" s="654"/>
    </row>
    <row r="2208" spans="1:5" x14ac:dyDescent="0.2">
      <c r="A2208" s="674"/>
      <c r="B2208" s="685" t="s">
        <v>2728</v>
      </c>
      <c r="C2208" s="685" t="s">
        <v>2725</v>
      </c>
      <c r="D2208" s="678">
        <v>13363.188399999999</v>
      </c>
      <c r="E2208" s="654"/>
    </row>
    <row r="2209" spans="1:5" x14ac:dyDescent="0.2">
      <c r="A2209" s="674"/>
      <c r="B2209" s="685" t="s">
        <v>2729</v>
      </c>
      <c r="C2209" s="685" t="s">
        <v>2725</v>
      </c>
      <c r="D2209" s="678">
        <v>13363.188399999999</v>
      </c>
      <c r="E2209" s="654"/>
    </row>
    <row r="2210" spans="1:5" x14ac:dyDescent="0.2">
      <c r="A2210" s="674"/>
      <c r="B2210" s="685" t="s">
        <v>2730</v>
      </c>
      <c r="C2210" s="685" t="s">
        <v>2731</v>
      </c>
      <c r="D2210" s="678">
        <v>1.1599999999999999</v>
      </c>
      <c r="E2210" s="654"/>
    </row>
    <row r="2211" spans="1:5" x14ac:dyDescent="0.2">
      <c r="A2211" s="674"/>
      <c r="B2211" s="685" t="s">
        <v>2732</v>
      </c>
      <c r="C2211" s="685" t="s">
        <v>2731</v>
      </c>
      <c r="D2211" s="678">
        <v>1.1599999999999999</v>
      </c>
      <c r="E2211" s="654"/>
    </row>
    <row r="2212" spans="1:5" x14ac:dyDescent="0.2">
      <c r="A2212" s="674"/>
      <c r="B2212" s="685" t="s">
        <v>2733</v>
      </c>
      <c r="C2212" s="685" t="s">
        <v>2731</v>
      </c>
      <c r="D2212" s="678">
        <v>1.1599999999999999</v>
      </c>
      <c r="E2212" s="654"/>
    </row>
    <row r="2213" spans="1:5" x14ac:dyDescent="0.2">
      <c r="A2213" s="674"/>
      <c r="B2213" s="685" t="s">
        <v>2734</v>
      </c>
      <c r="C2213" s="685" t="s">
        <v>2731</v>
      </c>
      <c r="D2213" s="678">
        <v>1.1599999999999999</v>
      </c>
      <c r="E2213" s="654"/>
    </row>
    <row r="2214" spans="1:5" x14ac:dyDescent="0.2">
      <c r="A2214" s="674"/>
      <c r="B2214" s="685" t="s">
        <v>2735</v>
      </c>
      <c r="C2214" s="685" t="s">
        <v>2731</v>
      </c>
      <c r="D2214" s="678">
        <v>1.1599999999999999</v>
      </c>
      <c r="E2214" s="654"/>
    </row>
    <row r="2215" spans="1:5" x14ac:dyDescent="0.2">
      <c r="A2215" s="674"/>
      <c r="B2215" s="685" t="s">
        <v>2736</v>
      </c>
      <c r="C2215" s="685" t="s">
        <v>2731</v>
      </c>
      <c r="D2215" s="678">
        <v>1.1599999999999999</v>
      </c>
      <c r="E2215" s="654"/>
    </row>
    <row r="2216" spans="1:5" x14ac:dyDescent="0.2">
      <c r="A2216" s="674"/>
      <c r="B2216" s="685" t="s">
        <v>2737</v>
      </c>
      <c r="C2216" s="685" t="s">
        <v>2731</v>
      </c>
      <c r="D2216" s="678">
        <v>1.1599999999999999</v>
      </c>
      <c r="E2216" s="654"/>
    </row>
    <row r="2217" spans="1:5" x14ac:dyDescent="0.2">
      <c r="A2217" s="674"/>
      <c r="B2217" s="685" t="s">
        <v>2738</v>
      </c>
      <c r="C2217" s="685" t="s">
        <v>2731</v>
      </c>
      <c r="D2217" s="678">
        <v>1.1599999999999999</v>
      </c>
      <c r="E2217" s="654"/>
    </row>
    <row r="2218" spans="1:5" x14ac:dyDescent="0.2">
      <c r="A2218" s="674"/>
      <c r="B2218" s="685" t="s">
        <v>2739</v>
      </c>
      <c r="C2218" s="685" t="s">
        <v>2731</v>
      </c>
      <c r="D2218" s="678">
        <v>1.1599999999999999</v>
      </c>
      <c r="E2218" s="654"/>
    </row>
    <row r="2219" spans="1:5" x14ac:dyDescent="0.2">
      <c r="A2219" s="674"/>
      <c r="B2219" s="685" t="s">
        <v>2740</v>
      </c>
      <c r="C2219" s="685" t="s">
        <v>2636</v>
      </c>
      <c r="D2219" s="678">
        <v>21431.382800000003</v>
      </c>
      <c r="E2219" s="654"/>
    </row>
    <row r="2220" spans="1:5" x14ac:dyDescent="0.2">
      <c r="A2220" s="674"/>
      <c r="B2220" s="685" t="s">
        <v>2741</v>
      </c>
      <c r="C2220" s="685" t="s">
        <v>2674</v>
      </c>
      <c r="D2220" s="678">
        <v>1.1599999999999999</v>
      </c>
      <c r="E2220" s="654"/>
    </row>
    <row r="2221" spans="1:5" x14ac:dyDescent="0.2">
      <c r="A2221" s="674"/>
      <c r="B2221" s="685" t="s">
        <v>2742</v>
      </c>
      <c r="C2221" s="685" t="s">
        <v>2625</v>
      </c>
      <c r="D2221" s="678">
        <v>11675.7248</v>
      </c>
      <c r="E2221" s="654"/>
    </row>
    <row r="2222" spans="1:5" x14ac:dyDescent="0.2">
      <c r="A2222" s="674"/>
      <c r="B2222" s="685" t="s">
        <v>2743</v>
      </c>
      <c r="C2222" s="685" t="s">
        <v>2625</v>
      </c>
      <c r="D2222" s="678">
        <v>11675.7248</v>
      </c>
      <c r="E2222" s="654"/>
    </row>
    <row r="2223" spans="1:5" x14ac:dyDescent="0.2">
      <c r="A2223" s="674"/>
      <c r="B2223" s="685" t="s">
        <v>2744</v>
      </c>
      <c r="C2223" s="685" t="s">
        <v>2625</v>
      </c>
      <c r="D2223" s="678">
        <v>11675.7248</v>
      </c>
      <c r="E2223" s="654"/>
    </row>
    <row r="2224" spans="1:5" x14ac:dyDescent="0.2">
      <c r="A2224" s="674"/>
      <c r="B2224" s="685" t="s">
        <v>2745</v>
      </c>
      <c r="C2224" s="685" t="s">
        <v>2625</v>
      </c>
      <c r="D2224" s="678">
        <v>11675.7248</v>
      </c>
      <c r="E2224" s="654"/>
    </row>
    <row r="2225" spans="1:5" x14ac:dyDescent="0.2">
      <c r="A2225" s="674"/>
      <c r="B2225" s="685" t="s">
        <v>2746</v>
      </c>
      <c r="C2225" s="685" t="s">
        <v>2747</v>
      </c>
      <c r="D2225" s="678">
        <v>25021.095600000001</v>
      </c>
      <c r="E2225" s="654"/>
    </row>
    <row r="2226" spans="1:5" x14ac:dyDescent="0.2">
      <c r="A2226" s="674"/>
      <c r="B2226" s="685" t="s">
        <v>2748</v>
      </c>
      <c r="C2226" s="685" t="s">
        <v>2749</v>
      </c>
      <c r="D2226" s="678">
        <v>20318.560000000001</v>
      </c>
      <c r="E2226" s="654"/>
    </row>
    <row r="2227" spans="1:5" x14ac:dyDescent="0.2">
      <c r="A2227" s="674"/>
      <c r="B2227" s="685" t="s">
        <v>2750</v>
      </c>
      <c r="C2227" s="685" t="s">
        <v>2749</v>
      </c>
      <c r="D2227" s="678">
        <v>20318.560000000001</v>
      </c>
      <c r="E2227" s="654"/>
    </row>
    <row r="2228" spans="1:5" x14ac:dyDescent="0.2">
      <c r="A2228" s="674"/>
      <c r="B2228" s="685" t="s">
        <v>2751</v>
      </c>
      <c r="C2228" s="685" t="s">
        <v>2674</v>
      </c>
      <c r="D2228" s="678">
        <v>1.1599999999999999</v>
      </c>
      <c r="E2228" s="654"/>
    </row>
    <row r="2229" spans="1:5" x14ac:dyDescent="0.2">
      <c r="A2229" s="674"/>
      <c r="B2229" s="685" t="s">
        <v>2752</v>
      </c>
      <c r="C2229" s="685" t="s">
        <v>2674</v>
      </c>
      <c r="D2229" s="678">
        <v>1.1599999999999999</v>
      </c>
      <c r="E2229" s="654"/>
    </row>
    <row r="2230" spans="1:5" x14ac:dyDescent="0.2">
      <c r="A2230" s="674"/>
      <c r="B2230" s="685" t="s">
        <v>2753</v>
      </c>
      <c r="C2230" s="685" t="s">
        <v>2674</v>
      </c>
      <c r="D2230" s="678">
        <v>1.1599999999999999</v>
      </c>
      <c r="E2230" s="654"/>
    </row>
    <row r="2231" spans="1:5" x14ac:dyDescent="0.2">
      <c r="A2231" s="674"/>
      <c r="B2231" s="685" t="s">
        <v>2754</v>
      </c>
      <c r="C2231" s="685" t="s">
        <v>2674</v>
      </c>
      <c r="D2231" s="678">
        <v>1.1599999999999999</v>
      </c>
      <c r="E2231" s="654"/>
    </row>
    <row r="2232" spans="1:5" x14ac:dyDescent="0.2">
      <c r="A2232" s="674"/>
      <c r="B2232" s="685" t="s">
        <v>2755</v>
      </c>
      <c r="C2232" s="685" t="s">
        <v>2674</v>
      </c>
      <c r="D2232" s="678">
        <v>1.1599999999999999</v>
      </c>
      <c r="E2232" s="654"/>
    </row>
    <row r="2233" spans="1:5" x14ac:dyDescent="0.2">
      <c r="A2233" s="674"/>
      <c r="B2233" s="685" t="s">
        <v>2756</v>
      </c>
      <c r="C2233" s="685" t="s">
        <v>2674</v>
      </c>
      <c r="D2233" s="678">
        <v>1.1599999999999999</v>
      </c>
      <c r="E2233" s="654"/>
    </row>
    <row r="2234" spans="1:5" x14ac:dyDescent="0.2">
      <c r="A2234" s="674"/>
      <c r="B2234" s="685" t="s">
        <v>2757</v>
      </c>
      <c r="C2234" s="685" t="s">
        <v>2674</v>
      </c>
      <c r="D2234" s="678">
        <v>1.1599999999999999</v>
      </c>
      <c r="E2234" s="654"/>
    </row>
    <row r="2235" spans="1:5" x14ac:dyDescent="0.2">
      <c r="A2235" s="674"/>
      <c r="B2235" s="685" t="s">
        <v>2758</v>
      </c>
      <c r="C2235" s="685" t="s">
        <v>2674</v>
      </c>
      <c r="D2235" s="678">
        <v>1.1599999999999999</v>
      </c>
      <c r="E2235" s="654"/>
    </row>
    <row r="2236" spans="1:5" x14ac:dyDescent="0.2">
      <c r="A2236" s="674"/>
      <c r="B2236" s="685" t="s">
        <v>2759</v>
      </c>
      <c r="C2236" s="685" t="s">
        <v>2674</v>
      </c>
      <c r="D2236" s="678">
        <v>1.1599999999999999</v>
      </c>
      <c r="E2236" s="654"/>
    </row>
    <row r="2237" spans="1:5" x14ac:dyDescent="0.2">
      <c r="A2237" s="674"/>
      <c r="B2237" s="685" t="s">
        <v>2760</v>
      </c>
      <c r="C2237" s="685" t="s">
        <v>2674</v>
      </c>
      <c r="D2237" s="678">
        <v>1.1599999999999999</v>
      </c>
      <c r="E2237" s="654"/>
    </row>
    <row r="2238" spans="1:5" x14ac:dyDescent="0.2">
      <c r="A2238" s="674"/>
      <c r="B2238" s="685" t="s">
        <v>2761</v>
      </c>
      <c r="C2238" s="685" t="s">
        <v>2674</v>
      </c>
      <c r="D2238" s="678">
        <v>1.1599999999999999</v>
      </c>
      <c r="E2238" s="654"/>
    </row>
    <row r="2239" spans="1:5" x14ac:dyDescent="0.2">
      <c r="A2239" s="674"/>
      <c r="B2239" s="685" t="s">
        <v>2762</v>
      </c>
      <c r="C2239" s="685" t="s">
        <v>2674</v>
      </c>
      <c r="D2239" s="678">
        <v>1.1599999999999999</v>
      </c>
      <c r="E2239" s="654"/>
    </row>
    <row r="2240" spans="1:5" x14ac:dyDescent="0.2">
      <c r="A2240" s="674"/>
      <c r="B2240" s="685" t="s">
        <v>2763</v>
      </c>
      <c r="C2240" s="685" t="s">
        <v>2674</v>
      </c>
      <c r="D2240" s="678">
        <v>1.1599999999999999</v>
      </c>
      <c r="E2240" s="654"/>
    </row>
    <row r="2241" spans="1:5" x14ac:dyDescent="0.2">
      <c r="A2241" s="674"/>
      <c r="B2241" s="685" t="s">
        <v>2764</v>
      </c>
      <c r="C2241" s="685" t="s">
        <v>2674</v>
      </c>
      <c r="D2241" s="678">
        <v>1.1599999999999999</v>
      </c>
      <c r="E2241" s="654"/>
    </row>
    <row r="2242" spans="1:5" x14ac:dyDescent="0.2">
      <c r="A2242" s="674"/>
      <c r="B2242" s="685" t="s">
        <v>2765</v>
      </c>
      <c r="C2242" s="685" t="s">
        <v>2766</v>
      </c>
      <c r="D2242" s="678">
        <v>27074.864000000001</v>
      </c>
      <c r="E2242" s="654"/>
    </row>
    <row r="2243" spans="1:5" x14ac:dyDescent="0.2">
      <c r="A2243" s="674"/>
      <c r="B2243" s="685" t="s">
        <v>2767</v>
      </c>
      <c r="C2243" s="685" t="s">
        <v>2766</v>
      </c>
      <c r="D2243" s="678">
        <v>17855.88</v>
      </c>
      <c r="E2243" s="654"/>
    </row>
    <row r="2244" spans="1:5" x14ac:dyDescent="0.2">
      <c r="A2244" s="674"/>
      <c r="B2244" s="685" t="s">
        <v>2768</v>
      </c>
      <c r="C2244" s="685" t="s">
        <v>2766</v>
      </c>
      <c r="D2244" s="678">
        <v>18489.240000000002</v>
      </c>
      <c r="E2244" s="654"/>
    </row>
    <row r="2245" spans="1:5" x14ac:dyDescent="0.2">
      <c r="A2245" s="674"/>
      <c r="B2245" s="685" t="s">
        <v>2769</v>
      </c>
      <c r="C2245" s="685" t="s">
        <v>2766</v>
      </c>
      <c r="D2245" s="678">
        <v>18489.240000000002</v>
      </c>
      <c r="E2245" s="654"/>
    </row>
    <row r="2246" spans="1:5" x14ac:dyDescent="0.2">
      <c r="A2246" s="674"/>
      <c r="B2246" s="685" t="s">
        <v>2770</v>
      </c>
      <c r="C2246" s="685" t="s">
        <v>2766</v>
      </c>
      <c r="D2246" s="678">
        <v>18489.240000000002</v>
      </c>
      <c r="E2246" s="654"/>
    </row>
    <row r="2247" spans="1:5" x14ac:dyDescent="0.2">
      <c r="A2247" s="674"/>
      <c r="B2247" s="685" t="s">
        <v>2771</v>
      </c>
      <c r="C2247" s="685" t="s">
        <v>2766</v>
      </c>
      <c r="D2247" s="678">
        <v>18489.240000000002</v>
      </c>
      <c r="E2247" s="654"/>
    </row>
    <row r="2248" spans="1:5" x14ac:dyDescent="0.2">
      <c r="A2248" s="674"/>
      <c r="B2248" s="685" t="s">
        <v>2772</v>
      </c>
      <c r="C2248" s="685" t="s">
        <v>2766</v>
      </c>
      <c r="D2248" s="678">
        <v>18489.240000000002</v>
      </c>
      <c r="E2248" s="654"/>
    </row>
    <row r="2249" spans="1:5" x14ac:dyDescent="0.2">
      <c r="A2249" s="674"/>
      <c r="B2249" s="685" t="s">
        <v>2773</v>
      </c>
      <c r="C2249" s="685" t="s">
        <v>2766</v>
      </c>
      <c r="D2249" s="678">
        <v>18489.240000000002</v>
      </c>
      <c r="E2249" s="654"/>
    </row>
    <row r="2250" spans="1:5" x14ac:dyDescent="0.2">
      <c r="A2250" s="674"/>
      <c r="B2250" s="685" t="s">
        <v>2774</v>
      </c>
      <c r="C2250" s="685" t="s">
        <v>2766</v>
      </c>
      <c r="D2250" s="678">
        <v>18489.240000000002</v>
      </c>
      <c r="E2250" s="654"/>
    </row>
    <row r="2251" spans="1:5" x14ac:dyDescent="0.2">
      <c r="A2251" s="674"/>
      <c r="B2251" s="685" t="s">
        <v>2775</v>
      </c>
      <c r="C2251" s="685" t="s">
        <v>2766</v>
      </c>
      <c r="D2251" s="678">
        <v>16425.484</v>
      </c>
      <c r="E2251" s="654"/>
    </row>
    <row r="2252" spans="1:5" x14ac:dyDescent="0.2">
      <c r="A2252" s="674"/>
      <c r="B2252" s="685" t="s">
        <v>2776</v>
      </c>
      <c r="C2252" s="685" t="s">
        <v>2766</v>
      </c>
      <c r="D2252" s="678">
        <v>18489.240000000002</v>
      </c>
      <c r="E2252" s="654"/>
    </row>
    <row r="2253" spans="1:5" x14ac:dyDescent="0.2">
      <c r="A2253" s="674"/>
      <c r="B2253" s="685" t="s">
        <v>2777</v>
      </c>
      <c r="C2253" s="685" t="s">
        <v>2766</v>
      </c>
      <c r="D2253" s="678">
        <v>17855.88</v>
      </c>
      <c r="E2253" s="654"/>
    </row>
    <row r="2254" spans="1:5" x14ac:dyDescent="0.2">
      <c r="A2254" s="674"/>
      <c r="B2254" s="685" t="s">
        <v>2778</v>
      </c>
      <c r="C2254" s="685" t="s">
        <v>2766</v>
      </c>
      <c r="D2254" s="678">
        <v>18489.240000000002</v>
      </c>
      <c r="E2254" s="654"/>
    </row>
    <row r="2255" spans="1:5" x14ac:dyDescent="0.2">
      <c r="A2255" s="674"/>
      <c r="B2255" s="685" t="s">
        <v>2779</v>
      </c>
      <c r="C2255" s="685" t="s">
        <v>2766</v>
      </c>
      <c r="D2255" s="678">
        <v>18489.240000000002</v>
      </c>
      <c r="E2255" s="654"/>
    </row>
    <row r="2256" spans="1:5" x14ac:dyDescent="0.2">
      <c r="A2256" s="674"/>
      <c r="B2256" s="685" t="s">
        <v>2780</v>
      </c>
      <c r="C2256" s="685" t="s">
        <v>2766</v>
      </c>
      <c r="D2256" s="678">
        <v>27074.864000000001</v>
      </c>
      <c r="E2256" s="654"/>
    </row>
    <row r="2257" spans="1:5" x14ac:dyDescent="0.2">
      <c r="A2257" s="674"/>
      <c r="B2257" s="685" t="s">
        <v>2781</v>
      </c>
      <c r="C2257" s="685" t="s">
        <v>2766</v>
      </c>
      <c r="D2257" s="678">
        <v>18489.240000000002</v>
      </c>
      <c r="E2257" s="654"/>
    </row>
    <row r="2258" spans="1:5" x14ac:dyDescent="0.2">
      <c r="A2258" s="674"/>
      <c r="B2258" s="685" t="s">
        <v>2782</v>
      </c>
      <c r="C2258" s="685" t="s">
        <v>2766</v>
      </c>
      <c r="D2258" s="678">
        <v>18489.240000000002</v>
      </c>
      <c r="E2258" s="654"/>
    </row>
    <row r="2259" spans="1:5" x14ac:dyDescent="0.2">
      <c r="A2259" s="674"/>
      <c r="B2259" s="685" t="s">
        <v>2783</v>
      </c>
      <c r="C2259" s="685" t="s">
        <v>2766</v>
      </c>
      <c r="D2259" s="678">
        <v>16425.484</v>
      </c>
      <c r="E2259" s="654"/>
    </row>
    <row r="2260" spans="1:5" x14ac:dyDescent="0.2">
      <c r="A2260" s="674"/>
      <c r="B2260" s="685" t="s">
        <v>2784</v>
      </c>
      <c r="C2260" s="685" t="s">
        <v>2766</v>
      </c>
      <c r="D2260" s="678">
        <v>18489.240000000002</v>
      </c>
      <c r="E2260" s="654"/>
    </row>
    <row r="2261" spans="1:5" x14ac:dyDescent="0.2">
      <c r="A2261" s="674"/>
      <c r="B2261" s="685" t="s">
        <v>2785</v>
      </c>
      <c r="C2261" s="685" t="s">
        <v>2766</v>
      </c>
      <c r="D2261" s="678">
        <v>18489.240000000002</v>
      </c>
      <c r="E2261" s="654"/>
    </row>
    <row r="2262" spans="1:5" x14ac:dyDescent="0.2">
      <c r="A2262" s="674"/>
      <c r="B2262" s="685" t="s">
        <v>2786</v>
      </c>
      <c r="C2262" s="685" t="s">
        <v>2766</v>
      </c>
      <c r="D2262" s="678">
        <v>18489.240000000002</v>
      </c>
      <c r="E2262" s="654"/>
    </row>
    <row r="2263" spans="1:5" x14ac:dyDescent="0.2">
      <c r="A2263" s="674"/>
      <c r="B2263" s="685" t="s">
        <v>2787</v>
      </c>
      <c r="C2263" s="685" t="s">
        <v>2766</v>
      </c>
      <c r="D2263" s="678">
        <v>18489.240000000002</v>
      </c>
      <c r="E2263" s="654"/>
    </row>
    <row r="2264" spans="1:5" x14ac:dyDescent="0.2">
      <c r="A2264" s="674"/>
      <c r="B2264" s="685" t="s">
        <v>2788</v>
      </c>
      <c r="C2264" s="685" t="s">
        <v>2766</v>
      </c>
      <c r="D2264" s="678">
        <v>18489.240000000002</v>
      </c>
      <c r="E2264" s="654"/>
    </row>
    <row r="2265" spans="1:5" x14ac:dyDescent="0.2">
      <c r="A2265" s="674"/>
      <c r="B2265" s="685" t="s">
        <v>2789</v>
      </c>
      <c r="C2265" s="685" t="s">
        <v>2766</v>
      </c>
      <c r="D2265" s="678">
        <v>18489.240000000002</v>
      </c>
      <c r="E2265" s="654"/>
    </row>
    <row r="2266" spans="1:5" x14ac:dyDescent="0.2">
      <c r="A2266" s="674"/>
      <c r="B2266" s="685" t="s">
        <v>2790</v>
      </c>
      <c r="C2266" s="685" t="s">
        <v>2766</v>
      </c>
      <c r="D2266" s="678">
        <v>27074.864000000001</v>
      </c>
      <c r="E2266" s="654"/>
    </row>
    <row r="2267" spans="1:5" x14ac:dyDescent="0.2">
      <c r="A2267" s="674"/>
      <c r="B2267" s="685" t="s">
        <v>2791</v>
      </c>
      <c r="C2267" s="685" t="s">
        <v>2766</v>
      </c>
      <c r="D2267" s="678">
        <v>18489.240000000002</v>
      </c>
      <c r="E2267" s="654"/>
    </row>
    <row r="2268" spans="1:5" x14ac:dyDescent="0.2">
      <c r="A2268" s="674"/>
      <c r="B2268" s="685" t="s">
        <v>2792</v>
      </c>
      <c r="C2268" s="685" t="s">
        <v>2766</v>
      </c>
      <c r="D2268" s="678">
        <v>16614.97</v>
      </c>
      <c r="E2268" s="654"/>
    </row>
    <row r="2269" spans="1:5" x14ac:dyDescent="0.2">
      <c r="A2269" s="674"/>
      <c r="B2269" s="685" t="s">
        <v>2793</v>
      </c>
      <c r="C2269" s="685" t="s">
        <v>2766</v>
      </c>
      <c r="D2269" s="678">
        <v>26115.718000000001</v>
      </c>
      <c r="E2269" s="654"/>
    </row>
    <row r="2270" spans="1:5" x14ac:dyDescent="0.2">
      <c r="A2270" s="674"/>
      <c r="B2270" s="685" t="s">
        <v>2794</v>
      </c>
      <c r="C2270" s="685" t="s">
        <v>2766</v>
      </c>
      <c r="D2270" s="678">
        <v>26115.718000000001</v>
      </c>
      <c r="E2270" s="654"/>
    </row>
    <row r="2271" spans="1:5" x14ac:dyDescent="0.2">
      <c r="A2271" s="674"/>
      <c r="B2271" s="685" t="s">
        <v>2795</v>
      </c>
      <c r="C2271" s="685" t="s">
        <v>2766</v>
      </c>
      <c r="D2271" s="678">
        <v>26115.718000000001</v>
      </c>
      <c r="E2271" s="654"/>
    </row>
    <row r="2272" spans="1:5" x14ac:dyDescent="0.2">
      <c r="A2272" s="674"/>
      <c r="B2272" s="685" t="s">
        <v>2796</v>
      </c>
      <c r="C2272" s="685" t="s">
        <v>2766</v>
      </c>
      <c r="D2272" s="678">
        <v>26115.718000000001</v>
      </c>
      <c r="E2272" s="654"/>
    </row>
    <row r="2273" spans="1:5" x14ac:dyDescent="0.2">
      <c r="A2273" s="674"/>
      <c r="B2273" s="685" t="s">
        <v>2797</v>
      </c>
      <c r="C2273" s="685" t="s">
        <v>2766</v>
      </c>
      <c r="D2273" s="678">
        <v>26115.718000000001</v>
      </c>
      <c r="E2273" s="654"/>
    </row>
    <row r="2274" spans="1:5" x14ac:dyDescent="0.2">
      <c r="A2274" s="674"/>
      <c r="B2274" s="685" t="s">
        <v>2798</v>
      </c>
      <c r="C2274" s="685" t="s">
        <v>2766</v>
      </c>
      <c r="D2274" s="678">
        <v>26115.718000000001</v>
      </c>
      <c r="E2274" s="654"/>
    </row>
    <row r="2275" spans="1:5" x14ac:dyDescent="0.2">
      <c r="A2275" s="674"/>
      <c r="B2275" s="685" t="s">
        <v>2799</v>
      </c>
      <c r="C2275" s="685" t="s">
        <v>2625</v>
      </c>
      <c r="D2275" s="678">
        <v>11675.7248</v>
      </c>
      <c r="E2275" s="654"/>
    </row>
    <row r="2276" spans="1:5" x14ac:dyDescent="0.2">
      <c r="A2276" s="674"/>
      <c r="B2276" s="685" t="s">
        <v>2800</v>
      </c>
      <c r="C2276" s="685" t="s">
        <v>2801</v>
      </c>
      <c r="D2276" s="678">
        <v>11675.7248</v>
      </c>
      <c r="E2276" s="654"/>
    </row>
    <row r="2277" spans="1:5" x14ac:dyDescent="0.2">
      <c r="A2277" s="674"/>
      <c r="B2277" s="685" t="s">
        <v>2802</v>
      </c>
      <c r="C2277" s="685" t="s">
        <v>2803</v>
      </c>
      <c r="D2277" s="678">
        <v>2134.4</v>
      </c>
      <c r="E2277" s="654"/>
    </row>
    <row r="2278" spans="1:5" x14ac:dyDescent="0.2">
      <c r="A2278" s="674"/>
      <c r="B2278" s="685" t="s">
        <v>2804</v>
      </c>
      <c r="C2278" s="685" t="s">
        <v>2805</v>
      </c>
      <c r="D2278" s="678">
        <v>0</v>
      </c>
      <c r="E2278" s="654"/>
    </row>
    <row r="2279" spans="1:5" x14ac:dyDescent="0.2">
      <c r="A2279" s="674"/>
      <c r="B2279" s="685" t="s">
        <v>2806</v>
      </c>
      <c r="C2279" s="685" t="s">
        <v>2807</v>
      </c>
      <c r="D2279" s="678">
        <v>0</v>
      </c>
      <c r="E2279" s="654"/>
    </row>
    <row r="2280" spans="1:5" x14ac:dyDescent="0.2">
      <c r="A2280" s="674"/>
      <c r="B2280" s="685" t="s">
        <v>2808</v>
      </c>
      <c r="C2280" s="685" t="s">
        <v>2805</v>
      </c>
      <c r="D2280" s="678">
        <v>0</v>
      </c>
      <c r="E2280" s="654"/>
    </row>
    <row r="2281" spans="1:5" x14ac:dyDescent="0.2">
      <c r="A2281" s="674"/>
      <c r="B2281" s="685" t="s">
        <v>2809</v>
      </c>
      <c r="C2281" s="685" t="s">
        <v>2810</v>
      </c>
      <c r="D2281" s="678">
        <v>0</v>
      </c>
      <c r="E2281" s="654"/>
    </row>
    <row r="2282" spans="1:5" x14ac:dyDescent="0.2">
      <c r="A2282" s="674"/>
      <c r="B2282" s="685" t="s">
        <v>2811</v>
      </c>
      <c r="C2282" s="685" t="s">
        <v>2812</v>
      </c>
      <c r="D2282" s="678">
        <v>0</v>
      </c>
      <c r="E2282" s="654"/>
    </row>
    <row r="2283" spans="1:5" x14ac:dyDescent="0.2">
      <c r="A2283" s="674"/>
      <c r="B2283" s="685" t="s">
        <v>2813</v>
      </c>
      <c r="C2283" s="685" t="s">
        <v>2812</v>
      </c>
      <c r="D2283" s="678">
        <v>0</v>
      </c>
      <c r="E2283" s="654"/>
    </row>
    <row r="2284" spans="1:5" x14ac:dyDescent="0.2">
      <c r="A2284" s="674"/>
      <c r="B2284" s="685" t="s">
        <v>2814</v>
      </c>
      <c r="C2284" s="685" t="s">
        <v>2815</v>
      </c>
      <c r="D2284" s="678">
        <v>0</v>
      </c>
      <c r="E2284" s="654"/>
    </row>
    <row r="2285" spans="1:5" x14ac:dyDescent="0.2">
      <c r="A2285" s="674"/>
      <c r="B2285" s="685" t="s">
        <v>2816</v>
      </c>
      <c r="C2285" s="685" t="s">
        <v>2812</v>
      </c>
      <c r="D2285" s="678">
        <v>0</v>
      </c>
      <c r="E2285" s="654"/>
    </row>
    <row r="2286" spans="1:5" x14ac:dyDescent="0.2">
      <c r="A2286" s="674"/>
      <c r="B2286" s="685" t="s">
        <v>2817</v>
      </c>
      <c r="C2286" s="685" t="s">
        <v>2812</v>
      </c>
      <c r="D2286" s="678">
        <v>0</v>
      </c>
      <c r="E2286" s="654"/>
    </row>
    <row r="2287" spans="1:5" x14ac:dyDescent="0.2">
      <c r="A2287" s="674"/>
      <c r="B2287" s="685" t="s">
        <v>2818</v>
      </c>
      <c r="C2287" s="685" t="s">
        <v>2815</v>
      </c>
      <c r="D2287" s="678">
        <v>0</v>
      </c>
      <c r="E2287" s="654"/>
    </row>
    <row r="2288" spans="1:5" x14ac:dyDescent="0.2">
      <c r="A2288" s="674"/>
      <c r="B2288" s="685" t="s">
        <v>2819</v>
      </c>
      <c r="C2288" s="685" t="s">
        <v>2820</v>
      </c>
      <c r="D2288" s="678">
        <v>0</v>
      </c>
      <c r="E2288" s="654"/>
    </row>
    <row r="2289" spans="1:5" x14ac:dyDescent="0.2">
      <c r="A2289" s="674"/>
      <c r="B2289" s="685" t="s">
        <v>2821</v>
      </c>
      <c r="C2289" s="685" t="s">
        <v>2810</v>
      </c>
      <c r="D2289" s="678">
        <v>0</v>
      </c>
      <c r="E2289" s="654"/>
    </row>
    <row r="2290" spans="1:5" x14ac:dyDescent="0.2">
      <c r="A2290" s="674"/>
      <c r="B2290" s="685" t="s">
        <v>2822</v>
      </c>
      <c r="C2290" s="685" t="s">
        <v>2823</v>
      </c>
      <c r="D2290" s="678">
        <v>0</v>
      </c>
      <c r="E2290" s="654"/>
    </row>
    <row r="2291" spans="1:5" x14ac:dyDescent="0.2">
      <c r="A2291" s="674"/>
      <c r="B2291" s="685" t="s">
        <v>2824</v>
      </c>
      <c r="C2291" s="685" t="s">
        <v>2825</v>
      </c>
      <c r="D2291" s="678">
        <v>1891.38</v>
      </c>
      <c r="E2291" s="654"/>
    </row>
    <row r="2292" spans="1:5" x14ac:dyDescent="0.2">
      <c r="A2292" s="674"/>
      <c r="B2292" s="685" t="s">
        <v>2826</v>
      </c>
      <c r="C2292" s="685" t="s">
        <v>2825</v>
      </c>
      <c r="D2292" s="678">
        <v>1891.38</v>
      </c>
      <c r="E2292" s="654"/>
    </row>
    <row r="2293" spans="1:5" x14ac:dyDescent="0.2">
      <c r="A2293" s="674"/>
      <c r="B2293" s="685" t="s">
        <v>2827</v>
      </c>
      <c r="C2293" s="685" t="s">
        <v>2825</v>
      </c>
      <c r="D2293" s="678">
        <v>1891.38</v>
      </c>
      <c r="E2293" s="654"/>
    </row>
    <row r="2294" spans="1:5" x14ac:dyDescent="0.2">
      <c r="A2294" s="674"/>
      <c r="B2294" s="685" t="s">
        <v>2828</v>
      </c>
      <c r="C2294" s="685" t="s">
        <v>2825</v>
      </c>
      <c r="D2294" s="678">
        <v>1891.38</v>
      </c>
      <c r="E2294" s="654"/>
    </row>
    <row r="2295" spans="1:5" x14ac:dyDescent="0.2">
      <c r="A2295" s="674"/>
      <c r="B2295" s="685" t="s">
        <v>2829</v>
      </c>
      <c r="C2295" s="685" t="s">
        <v>2825</v>
      </c>
      <c r="D2295" s="678">
        <v>1891.38</v>
      </c>
      <c r="E2295" s="654"/>
    </row>
    <row r="2296" spans="1:5" x14ac:dyDescent="0.2">
      <c r="A2296" s="674"/>
      <c r="B2296" s="685" t="s">
        <v>2830</v>
      </c>
      <c r="C2296" s="685" t="s">
        <v>2825</v>
      </c>
      <c r="D2296" s="678">
        <v>1891.38</v>
      </c>
      <c r="E2296" s="654"/>
    </row>
    <row r="2297" spans="1:5" x14ac:dyDescent="0.2">
      <c r="A2297" s="674"/>
      <c r="B2297" s="685" t="s">
        <v>2831</v>
      </c>
      <c r="C2297" s="685" t="s">
        <v>2825</v>
      </c>
      <c r="D2297" s="678">
        <v>1891.38</v>
      </c>
      <c r="E2297" s="654"/>
    </row>
    <row r="2298" spans="1:5" x14ac:dyDescent="0.2">
      <c r="A2298" s="674"/>
      <c r="B2298" s="685" t="s">
        <v>2832</v>
      </c>
      <c r="C2298" s="685" t="s">
        <v>2825</v>
      </c>
      <c r="D2298" s="678">
        <v>1891.38</v>
      </c>
      <c r="E2298" s="654"/>
    </row>
    <row r="2299" spans="1:5" x14ac:dyDescent="0.2">
      <c r="A2299" s="674"/>
      <c r="B2299" s="685" t="s">
        <v>2833</v>
      </c>
      <c r="C2299" s="685" t="s">
        <v>2825</v>
      </c>
      <c r="D2299" s="678">
        <v>1891.38</v>
      </c>
      <c r="E2299" s="654"/>
    </row>
    <row r="2300" spans="1:5" x14ac:dyDescent="0.2">
      <c r="A2300" s="674"/>
      <c r="B2300" s="685" t="s">
        <v>2834</v>
      </c>
      <c r="C2300" s="685" t="s">
        <v>2825</v>
      </c>
      <c r="D2300" s="678">
        <v>1891.38</v>
      </c>
      <c r="E2300" s="654"/>
    </row>
    <row r="2301" spans="1:5" x14ac:dyDescent="0.2">
      <c r="A2301" s="674"/>
      <c r="B2301" s="685" t="s">
        <v>2835</v>
      </c>
      <c r="C2301" s="685" t="s">
        <v>2825</v>
      </c>
      <c r="D2301" s="678">
        <v>1891.38</v>
      </c>
      <c r="E2301" s="654"/>
    </row>
    <row r="2302" spans="1:5" x14ac:dyDescent="0.2">
      <c r="A2302" s="674"/>
      <c r="B2302" s="685" t="s">
        <v>2836</v>
      </c>
      <c r="C2302" s="685" t="s">
        <v>2825</v>
      </c>
      <c r="D2302" s="678">
        <v>1891.38</v>
      </c>
      <c r="E2302" s="654"/>
    </row>
    <row r="2303" spans="1:5" x14ac:dyDescent="0.2">
      <c r="A2303" s="674"/>
      <c r="B2303" s="685" t="s">
        <v>2837</v>
      </c>
      <c r="C2303" s="685" t="s">
        <v>2825</v>
      </c>
      <c r="D2303" s="678">
        <v>1891.38</v>
      </c>
      <c r="E2303" s="654"/>
    </row>
    <row r="2304" spans="1:5" x14ac:dyDescent="0.2">
      <c r="A2304" s="674"/>
      <c r="B2304" s="685" t="s">
        <v>2838</v>
      </c>
      <c r="C2304" s="685" t="s">
        <v>2825</v>
      </c>
      <c r="D2304" s="678">
        <v>1891.38</v>
      </c>
      <c r="E2304" s="654"/>
    </row>
    <row r="2305" spans="1:5" x14ac:dyDescent="0.2">
      <c r="A2305" s="674"/>
      <c r="B2305" s="685" t="s">
        <v>2839</v>
      </c>
      <c r="C2305" s="685" t="s">
        <v>2825</v>
      </c>
      <c r="D2305" s="678">
        <v>1891.38</v>
      </c>
      <c r="E2305" s="654"/>
    </row>
    <row r="2306" spans="1:5" x14ac:dyDescent="0.2">
      <c r="A2306" s="674"/>
      <c r="B2306" s="685" t="s">
        <v>2840</v>
      </c>
      <c r="C2306" s="685" t="s">
        <v>2825</v>
      </c>
      <c r="D2306" s="678">
        <v>1891.38</v>
      </c>
      <c r="E2306" s="654"/>
    </row>
    <row r="2307" spans="1:5" x14ac:dyDescent="0.2">
      <c r="A2307" s="674"/>
      <c r="B2307" s="685" t="s">
        <v>2841</v>
      </c>
      <c r="C2307" s="685" t="s">
        <v>2825</v>
      </c>
      <c r="D2307" s="678">
        <v>1891.38</v>
      </c>
      <c r="E2307" s="654"/>
    </row>
    <row r="2308" spans="1:5" x14ac:dyDescent="0.2">
      <c r="A2308" s="674"/>
      <c r="B2308" s="685" t="s">
        <v>2842</v>
      </c>
      <c r="C2308" s="685" t="s">
        <v>2825</v>
      </c>
      <c r="D2308" s="678">
        <v>1891.38</v>
      </c>
      <c r="E2308" s="654"/>
    </row>
    <row r="2309" spans="1:5" x14ac:dyDescent="0.2">
      <c r="A2309" s="674"/>
      <c r="B2309" s="685" t="s">
        <v>2843</v>
      </c>
      <c r="C2309" s="685" t="s">
        <v>2825</v>
      </c>
      <c r="D2309" s="678">
        <v>1891.38</v>
      </c>
      <c r="E2309" s="654"/>
    </row>
    <row r="2310" spans="1:5" x14ac:dyDescent="0.2">
      <c r="A2310" s="674"/>
      <c r="B2310" s="685" t="s">
        <v>2844</v>
      </c>
      <c r="C2310" s="685" t="s">
        <v>2825</v>
      </c>
      <c r="D2310" s="678">
        <v>1891.38</v>
      </c>
      <c r="E2310" s="654"/>
    </row>
    <row r="2311" spans="1:5" x14ac:dyDescent="0.2">
      <c r="A2311" s="674"/>
      <c r="B2311" s="685" t="s">
        <v>2845</v>
      </c>
      <c r="C2311" s="685" t="s">
        <v>2825</v>
      </c>
      <c r="D2311" s="678">
        <v>1891.38</v>
      </c>
      <c r="E2311" s="654"/>
    </row>
    <row r="2312" spans="1:5" x14ac:dyDescent="0.2">
      <c r="A2312" s="674"/>
      <c r="B2312" s="685" t="s">
        <v>2846</v>
      </c>
      <c r="C2312" s="685" t="s">
        <v>2825</v>
      </c>
      <c r="D2312" s="678">
        <v>1891.38</v>
      </c>
      <c r="E2312" s="654"/>
    </row>
    <row r="2313" spans="1:5" x14ac:dyDescent="0.2">
      <c r="A2313" s="674"/>
      <c r="B2313" s="685" t="s">
        <v>2847</v>
      </c>
      <c r="C2313" s="685" t="s">
        <v>2825</v>
      </c>
      <c r="D2313" s="678">
        <v>1891.38</v>
      </c>
      <c r="E2313" s="654"/>
    </row>
    <row r="2314" spans="1:5" x14ac:dyDescent="0.2">
      <c r="A2314" s="674"/>
      <c r="B2314" s="685" t="s">
        <v>2848</v>
      </c>
      <c r="C2314" s="685" t="s">
        <v>2849</v>
      </c>
      <c r="D2314" s="678">
        <v>1276</v>
      </c>
      <c r="E2314" s="654"/>
    </row>
    <row r="2315" spans="1:5" x14ac:dyDescent="0.2">
      <c r="A2315" s="674"/>
      <c r="B2315" s="685" t="s">
        <v>2850</v>
      </c>
      <c r="C2315" s="685" t="s">
        <v>2851</v>
      </c>
      <c r="D2315" s="678">
        <v>0</v>
      </c>
      <c r="E2315" s="654"/>
    </row>
    <row r="2316" spans="1:5" x14ac:dyDescent="0.2">
      <c r="A2316" s="674"/>
      <c r="B2316" s="685" t="s">
        <v>2852</v>
      </c>
      <c r="C2316" s="685" t="s">
        <v>2851</v>
      </c>
      <c r="D2316" s="678">
        <v>0</v>
      </c>
      <c r="E2316" s="654"/>
    </row>
    <row r="2317" spans="1:5" x14ac:dyDescent="0.2">
      <c r="A2317" s="674"/>
      <c r="B2317" s="685" t="s">
        <v>2853</v>
      </c>
      <c r="C2317" s="685" t="s">
        <v>2810</v>
      </c>
      <c r="D2317" s="678">
        <v>0</v>
      </c>
      <c r="E2317" s="654"/>
    </row>
    <row r="2318" spans="1:5" x14ac:dyDescent="0.2">
      <c r="A2318" s="674"/>
      <c r="B2318" s="685" t="s">
        <v>2854</v>
      </c>
      <c r="C2318" s="685" t="s">
        <v>2805</v>
      </c>
      <c r="D2318" s="678">
        <v>0</v>
      </c>
      <c r="E2318" s="654"/>
    </row>
    <row r="2319" spans="1:5" x14ac:dyDescent="0.2">
      <c r="A2319" s="674"/>
      <c r="B2319" s="685" t="s">
        <v>2855</v>
      </c>
      <c r="C2319" s="685" t="s">
        <v>2805</v>
      </c>
      <c r="D2319" s="678">
        <v>0</v>
      </c>
      <c r="E2319" s="654"/>
    </row>
    <row r="2320" spans="1:5" x14ac:dyDescent="0.2">
      <c r="A2320" s="674"/>
      <c r="B2320" s="685" t="s">
        <v>2856</v>
      </c>
      <c r="C2320" s="685" t="s">
        <v>2805</v>
      </c>
      <c r="D2320" s="678">
        <v>0</v>
      </c>
      <c r="E2320" s="654"/>
    </row>
    <row r="2321" spans="1:5" x14ac:dyDescent="0.2">
      <c r="A2321" s="674"/>
      <c r="B2321" s="685" t="s">
        <v>2857</v>
      </c>
      <c r="C2321" s="685" t="s">
        <v>2805</v>
      </c>
      <c r="D2321" s="678">
        <v>0</v>
      </c>
      <c r="E2321" s="654"/>
    </row>
    <row r="2322" spans="1:5" x14ac:dyDescent="0.2">
      <c r="A2322" s="674"/>
      <c r="B2322" s="685" t="s">
        <v>2858</v>
      </c>
      <c r="C2322" s="685" t="s">
        <v>2805</v>
      </c>
      <c r="D2322" s="678">
        <v>0</v>
      </c>
      <c r="E2322" s="654"/>
    </row>
    <row r="2323" spans="1:5" x14ac:dyDescent="0.2">
      <c r="A2323" s="674"/>
      <c r="B2323" s="685" t="s">
        <v>2859</v>
      </c>
      <c r="C2323" s="685" t="s">
        <v>2805</v>
      </c>
      <c r="D2323" s="678">
        <v>0</v>
      </c>
      <c r="E2323" s="654"/>
    </row>
    <row r="2324" spans="1:5" x14ac:dyDescent="0.2">
      <c r="A2324" s="674"/>
      <c r="B2324" s="685" t="s">
        <v>2860</v>
      </c>
      <c r="C2324" s="685" t="s">
        <v>2805</v>
      </c>
      <c r="D2324" s="678">
        <v>0</v>
      </c>
      <c r="E2324" s="654"/>
    </row>
    <row r="2325" spans="1:5" x14ac:dyDescent="0.2">
      <c r="A2325" s="674"/>
      <c r="B2325" s="685" t="s">
        <v>2861</v>
      </c>
      <c r="C2325" s="685" t="s">
        <v>2805</v>
      </c>
      <c r="D2325" s="678">
        <v>0</v>
      </c>
      <c r="E2325" s="654"/>
    </row>
    <row r="2326" spans="1:5" x14ac:dyDescent="0.2">
      <c r="A2326" s="674"/>
      <c r="B2326" s="685" t="s">
        <v>2862</v>
      </c>
      <c r="C2326" s="685" t="s">
        <v>2805</v>
      </c>
      <c r="D2326" s="678">
        <v>0</v>
      </c>
      <c r="E2326" s="654"/>
    </row>
    <row r="2327" spans="1:5" x14ac:dyDescent="0.2">
      <c r="A2327" s="674"/>
      <c r="B2327" s="685" t="s">
        <v>2863</v>
      </c>
      <c r="C2327" s="685" t="s">
        <v>2805</v>
      </c>
      <c r="D2327" s="678">
        <v>0</v>
      </c>
      <c r="E2327" s="654"/>
    </row>
    <row r="2328" spans="1:5" x14ac:dyDescent="0.2">
      <c r="A2328" s="674"/>
      <c r="B2328" s="685" t="s">
        <v>2864</v>
      </c>
      <c r="C2328" s="685" t="s">
        <v>2805</v>
      </c>
      <c r="D2328" s="678">
        <v>0</v>
      </c>
      <c r="E2328" s="654"/>
    </row>
    <row r="2329" spans="1:5" x14ac:dyDescent="0.2">
      <c r="A2329" s="674"/>
      <c r="B2329" s="685" t="s">
        <v>2865</v>
      </c>
      <c r="C2329" s="685" t="s">
        <v>2805</v>
      </c>
      <c r="D2329" s="678">
        <v>0</v>
      </c>
      <c r="E2329" s="654"/>
    </row>
    <row r="2330" spans="1:5" x14ac:dyDescent="0.2">
      <c r="A2330" s="674"/>
      <c r="B2330" s="685" t="s">
        <v>2866</v>
      </c>
      <c r="C2330" s="685" t="s">
        <v>2805</v>
      </c>
      <c r="D2330" s="678">
        <v>0</v>
      </c>
      <c r="E2330" s="654"/>
    </row>
    <row r="2331" spans="1:5" x14ac:dyDescent="0.2">
      <c r="A2331" s="674"/>
      <c r="B2331" s="685" t="s">
        <v>2867</v>
      </c>
      <c r="C2331" s="685" t="s">
        <v>2805</v>
      </c>
      <c r="D2331" s="678">
        <v>0</v>
      </c>
      <c r="E2331" s="654"/>
    </row>
    <row r="2332" spans="1:5" x14ac:dyDescent="0.2">
      <c r="A2332" s="674"/>
      <c r="B2332" s="685" t="s">
        <v>2868</v>
      </c>
      <c r="C2332" s="685" t="s">
        <v>2805</v>
      </c>
      <c r="D2332" s="678">
        <v>0</v>
      </c>
      <c r="E2332" s="654"/>
    </row>
    <row r="2333" spans="1:5" x14ac:dyDescent="0.2">
      <c r="A2333" s="674"/>
      <c r="B2333" s="685" t="s">
        <v>2869</v>
      </c>
      <c r="C2333" s="685" t="s">
        <v>2805</v>
      </c>
      <c r="D2333" s="678">
        <v>0</v>
      </c>
      <c r="E2333" s="654"/>
    </row>
    <row r="2334" spans="1:5" x14ac:dyDescent="0.2">
      <c r="A2334" s="674"/>
      <c r="B2334" s="685" t="s">
        <v>2870</v>
      </c>
      <c r="C2334" s="685" t="s">
        <v>2805</v>
      </c>
      <c r="D2334" s="678">
        <v>0</v>
      </c>
      <c r="E2334" s="654"/>
    </row>
    <row r="2335" spans="1:5" x14ac:dyDescent="0.2">
      <c r="A2335" s="674"/>
      <c r="B2335" s="685" t="s">
        <v>2871</v>
      </c>
      <c r="C2335" s="685" t="s">
        <v>2872</v>
      </c>
      <c r="D2335" s="678">
        <v>0</v>
      </c>
      <c r="E2335" s="654"/>
    </row>
    <row r="2336" spans="1:5" x14ac:dyDescent="0.2">
      <c r="A2336" s="674"/>
      <c r="B2336" s="685" t="s">
        <v>2873</v>
      </c>
      <c r="C2336" s="685" t="s">
        <v>2874</v>
      </c>
      <c r="D2336" s="678">
        <v>0</v>
      </c>
      <c r="E2336" s="654"/>
    </row>
    <row r="2337" spans="1:5" x14ac:dyDescent="0.2">
      <c r="A2337" s="674"/>
      <c r="B2337" s="685" t="s">
        <v>2875</v>
      </c>
      <c r="C2337" s="685" t="s">
        <v>2874</v>
      </c>
      <c r="D2337" s="678">
        <v>0</v>
      </c>
      <c r="E2337" s="654"/>
    </row>
    <row r="2338" spans="1:5" x14ac:dyDescent="0.2">
      <c r="A2338" s="674"/>
      <c r="B2338" s="685" t="s">
        <v>2876</v>
      </c>
      <c r="C2338" s="685" t="s">
        <v>2874</v>
      </c>
      <c r="D2338" s="678">
        <v>0</v>
      </c>
      <c r="E2338" s="654"/>
    </row>
    <row r="2339" spans="1:5" x14ac:dyDescent="0.2">
      <c r="A2339" s="674"/>
      <c r="B2339" s="685" t="s">
        <v>2877</v>
      </c>
      <c r="C2339" s="685" t="s">
        <v>2874</v>
      </c>
      <c r="D2339" s="678">
        <v>0</v>
      </c>
      <c r="E2339" s="654"/>
    </row>
    <row r="2340" spans="1:5" x14ac:dyDescent="0.2">
      <c r="A2340" s="674"/>
      <c r="B2340" s="685" t="s">
        <v>2878</v>
      </c>
      <c r="C2340" s="685" t="s">
        <v>2874</v>
      </c>
      <c r="D2340" s="678">
        <v>0</v>
      </c>
      <c r="E2340" s="654"/>
    </row>
    <row r="2341" spans="1:5" x14ac:dyDescent="0.2">
      <c r="A2341" s="674"/>
      <c r="B2341" s="685" t="s">
        <v>2879</v>
      </c>
      <c r="C2341" s="685" t="s">
        <v>2874</v>
      </c>
      <c r="D2341" s="678">
        <v>0</v>
      </c>
      <c r="E2341" s="654"/>
    </row>
    <row r="2342" spans="1:5" x14ac:dyDescent="0.2">
      <c r="A2342" s="674"/>
      <c r="B2342" s="685" t="s">
        <v>2880</v>
      </c>
      <c r="C2342" s="685" t="s">
        <v>2874</v>
      </c>
      <c r="D2342" s="678">
        <v>0</v>
      </c>
      <c r="E2342" s="654"/>
    </row>
    <row r="2343" spans="1:5" x14ac:dyDescent="0.2">
      <c r="A2343" s="674"/>
      <c r="B2343" s="685" t="s">
        <v>2881</v>
      </c>
      <c r="C2343" s="685" t="s">
        <v>2874</v>
      </c>
      <c r="D2343" s="678">
        <v>0</v>
      </c>
      <c r="E2343" s="654"/>
    </row>
    <row r="2344" spans="1:5" x14ac:dyDescent="0.2">
      <c r="A2344" s="674"/>
      <c r="B2344" s="685" t="s">
        <v>2882</v>
      </c>
      <c r="C2344" s="685" t="s">
        <v>2883</v>
      </c>
      <c r="D2344" s="678">
        <v>0</v>
      </c>
      <c r="E2344" s="654"/>
    </row>
    <row r="2345" spans="1:5" x14ac:dyDescent="0.2">
      <c r="A2345" s="674"/>
      <c r="B2345" s="685" t="s">
        <v>2884</v>
      </c>
      <c r="C2345" s="685" t="s">
        <v>2883</v>
      </c>
      <c r="D2345" s="678">
        <v>0</v>
      </c>
      <c r="E2345" s="654"/>
    </row>
    <row r="2346" spans="1:5" x14ac:dyDescent="0.2">
      <c r="A2346" s="674"/>
      <c r="B2346" s="685" t="s">
        <v>2885</v>
      </c>
      <c r="C2346" s="685" t="s">
        <v>2883</v>
      </c>
      <c r="D2346" s="678">
        <v>0</v>
      </c>
      <c r="E2346" s="654"/>
    </row>
    <row r="2347" spans="1:5" x14ac:dyDescent="0.2">
      <c r="A2347" s="674"/>
      <c r="B2347" s="685" t="s">
        <v>2886</v>
      </c>
      <c r="C2347" s="685" t="s">
        <v>2883</v>
      </c>
      <c r="D2347" s="678">
        <v>0</v>
      </c>
      <c r="E2347" s="654"/>
    </row>
    <row r="2348" spans="1:5" x14ac:dyDescent="0.2">
      <c r="A2348" s="674"/>
      <c r="B2348" s="685" t="s">
        <v>2887</v>
      </c>
      <c r="C2348" s="685" t="s">
        <v>2883</v>
      </c>
      <c r="D2348" s="678">
        <v>0</v>
      </c>
      <c r="E2348" s="654"/>
    </row>
    <row r="2349" spans="1:5" x14ac:dyDescent="0.2">
      <c r="A2349" s="674"/>
      <c r="B2349" s="685" t="s">
        <v>2888</v>
      </c>
      <c r="C2349" s="685" t="s">
        <v>2883</v>
      </c>
      <c r="D2349" s="678">
        <v>0</v>
      </c>
      <c r="E2349" s="654"/>
    </row>
    <row r="2350" spans="1:5" x14ac:dyDescent="0.2">
      <c r="A2350" s="674"/>
      <c r="B2350" s="685" t="s">
        <v>2889</v>
      </c>
      <c r="C2350" s="685" t="s">
        <v>2883</v>
      </c>
      <c r="D2350" s="678">
        <v>0</v>
      </c>
      <c r="E2350" s="654"/>
    </row>
    <row r="2351" spans="1:5" x14ac:dyDescent="0.2">
      <c r="A2351" s="674"/>
      <c r="B2351" s="685" t="s">
        <v>2890</v>
      </c>
      <c r="C2351" s="685" t="s">
        <v>2883</v>
      </c>
      <c r="D2351" s="678">
        <v>0</v>
      </c>
      <c r="E2351" s="654"/>
    </row>
    <row r="2352" spans="1:5" x14ac:dyDescent="0.2">
      <c r="A2352" s="674"/>
      <c r="B2352" s="685" t="s">
        <v>2891</v>
      </c>
      <c r="C2352" s="685" t="s">
        <v>2883</v>
      </c>
      <c r="D2352" s="678">
        <v>0</v>
      </c>
      <c r="E2352" s="654"/>
    </row>
    <row r="2353" spans="1:5" x14ac:dyDescent="0.2">
      <c r="A2353" s="674"/>
      <c r="B2353" s="685" t="s">
        <v>2892</v>
      </c>
      <c r="C2353" s="685" t="s">
        <v>2883</v>
      </c>
      <c r="D2353" s="678">
        <v>0</v>
      </c>
      <c r="E2353" s="654"/>
    </row>
    <row r="2354" spans="1:5" x14ac:dyDescent="0.2">
      <c r="A2354" s="674"/>
      <c r="B2354" s="685" t="s">
        <v>2893</v>
      </c>
      <c r="C2354" s="685" t="s">
        <v>2883</v>
      </c>
      <c r="D2354" s="678">
        <v>0</v>
      </c>
      <c r="E2354" s="654"/>
    </row>
    <row r="2355" spans="1:5" x14ac:dyDescent="0.2">
      <c r="A2355" s="674"/>
      <c r="B2355" s="685" t="s">
        <v>2894</v>
      </c>
      <c r="C2355" s="685" t="s">
        <v>2883</v>
      </c>
      <c r="D2355" s="678">
        <v>0</v>
      </c>
      <c r="E2355" s="654"/>
    </row>
    <row r="2356" spans="1:5" x14ac:dyDescent="0.2">
      <c r="A2356" s="674"/>
      <c r="B2356" s="685" t="s">
        <v>2895</v>
      </c>
      <c r="C2356" s="685" t="s">
        <v>2805</v>
      </c>
      <c r="D2356" s="678">
        <v>0</v>
      </c>
      <c r="E2356" s="654"/>
    </row>
    <row r="2357" spans="1:5" x14ac:dyDescent="0.2">
      <c r="A2357" s="674"/>
      <c r="B2357" s="685" t="s">
        <v>2896</v>
      </c>
      <c r="C2357" s="685" t="s">
        <v>2805</v>
      </c>
      <c r="D2357" s="678">
        <v>0</v>
      </c>
      <c r="E2357" s="654"/>
    </row>
    <row r="2358" spans="1:5" x14ac:dyDescent="0.2">
      <c r="A2358" s="674"/>
      <c r="B2358" s="685" t="s">
        <v>2897</v>
      </c>
      <c r="C2358" s="685" t="s">
        <v>2805</v>
      </c>
      <c r="D2358" s="678">
        <v>0</v>
      </c>
      <c r="E2358" s="654"/>
    </row>
    <row r="2359" spans="1:5" x14ac:dyDescent="0.2">
      <c r="A2359" s="674"/>
      <c r="B2359" s="685" t="s">
        <v>2898</v>
      </c>
      <c r="C2359" s="685" t="s">
        <v>2849</v>
      </c>
      <c r="D2359" s="678">
        <v>1276</v>
      </c>
      <c r="E2359" s="654"/>
    </row>
    <row r="2360" spans="1:5" x14ac:dyDescent="0.2">
      <c r="A2360" s="674"/>
      <c r="B2360" s="685" t="s">
        <v>2899</v>
      </c>
      <c r="C2360" s="685" t="s">
        <v>2805</v>
      </c>
      <c r="D2360" s="678">
        <v>0</v>
      </c>
      <c r="E2360" s="654"/>
    </row>
    <row r="2361" spans="1:5" x14ac:dyDescent="0.2">
      <c r="A2361" s="674"/>
      <c r="B2361" s="685" t="s">
        <v>2900</v>
      </c>
      <c r="C2361" s="685" t="s">
        <v>2805</v>
      </c>
      <c r="D2361" s="678">
        <v>0</v>
      </c>
      <c r="E2361" s="654"/>
    </row>
    <row r="2362" spans="1:5" x14ac:dyDescent="0.2">
      <c r="A2362" s="674"/>
      <c r="B2362" s="685" t="s">
        <v>2901</v>
      </c>
      <c r="C2362" s="685" t="s">
        <v>2883</v>
      </c>
      <c r="D2362" s="678">
        <v>0</v>
      </c>
      <c r="E2362" s="654"/>
    </row>
    <row r="2363" spans="1:5" x14ac:dyDescent="0.2">
      <c r="A2363" s="674"/>
      <c r="B2363" s="685" t="s">
        <v>2902</v>
      </c>
      <c r="C2363" s="685" t="s">
        <v>2883</v>
      </c>
      <c r="D2363" s="678">
        <v>0</v>
      </c>
      <c r="E2363" s="654"/>
    </row>
    <row r="2364" spans="1:5" x14ac:dyDescent="0.2">
      <c r="A2364" s="674"/>
      <c r="B2364" s="685" t="s">
        <v>2903</v>
      </c>
      <c r="C2364" s="685" t="s">
        <v>2883</v>
      </c>
      <c r="D2364" s="678">
        <v>0</v>
      </c>
      <c r="E2364" s="654"/>
    </row>
    <row r="2365" spans="1:5" x14ac:dyDescent="0.2">
      <c r="A2365" s="674"/>
      <c r="B2365" s="685" t="s">
        <v>2904</v>
      </c>
      <c r="C2365" s="685" t="s">
        <v>2883</v>
      </c>
      <c r="D2365" s="678">
        <v>0</v>
      </c>
      <c r="E2365" s="654"/>
    </row>
    <row r="2366" spans="1:5" x14ac:dyDescent="0.2">
      <c r="A2366" s="674"/>
      <c r="B2366" s="685" t="s">
        <v>2905</v>
      </c>
      <c r="C2366" s="685" t="s">
        <v>2883</v>
      </c>
      <c r="D2366" s="678">
        <v>0</v>
      </c>
      <c r="E2366" s="654"/>
    </row>
    <row r="2367" spans="1:5" x14ac:dyDescent="0.2">
      <c r="A2367" s="674"/>
      <c r="B2367" s="685" t="s">
        <v>2906</v>
      </c>
      <c r="C2367" s="685" t="s">
        <v>2883</v>
      </c>
      <c r="D2367" s="678">
        <v>0</v>
      </c>
      <c r="E2367" s="654"/>
    </row>
    <row r="2368" spans="1:5" x14ac:dyDescent="0.2">
      <c r="A2368" s="674"/>
      <c r="B2368" s="685" t="s">
        <v>2907</v>
      </c>
      <c r="C2368" s="685" t="s">
        <v>2883</v>
      </c>
      <c r="D2368" s="678">
        <v>0</v>
      </c>
      <c r="E2368" s="654"/>
    </row>
    <row r="2369" spans="1:5" x14ac:dyDescent="0.2">
      <c r="A2369" s="674"/>
      <c r="B2369" s="685" t="s">
        <v>2908</v>
      </c>
      <c r="C2369" s="685" t="s">
        <v>2883</v>
      </c>
      <c r="D2369" s="678">
        <v>0</v>
      </c>
      <c r="E2369" s="654"/>
    </row>
    <row r="2370" spans="1:5" x14ac:dyDescent="0.2">
      <c r="A2370" s="674"/>
      <c r="B2370" s="685" t="s">
        <v>2909</v>
      </c>
      <c r="C2370" s="685" t="s">
        <v>2883</v>
      </c>
      <c r="D2370" s="678">
        <v>0</v>
      </c>
      <c r="E2370" s="654"/>
    </row>
    <row r="2371" spans="1:5" x14ac:dyDescent="0.2">
      <c r="A2371" s="674"/>
      <c r="B2371" s="685" t="s">
        <v>2910</v>
      </c>
      <c r="C2371" s="685" t="s">
        <v>2883</v>
      </c>
      <c r="D2371" s="678">
        <v>0</v>
      </c>
      <c r="E2371" s="654"/>
    </row>
    <row r="2372" spans="1:5" x14ac:dyDescent="0.2">
      <c r="A2372" s="674"/>
      <c r="B2372" s="685" t="s">
        <v>2911</v>
      </c>
      <c r="C2372" s="685" t="s">
        <v>2883</v>
      </c>
      <c r="D2372" s="678">
        <v>0</v>
      </c>
      <c r="E2372" s="654"/>
    </row>
    <row r="2373" spans="1:5" x14ac:dyDescent="0.2">
      <c r="A2373" s="674"/>
      <c r="B2373" s="685" t="s">
        <v>2912</v>
      </c>
      <c r="C2373" s="685" t="s">
        <v>2883</v>
      </c>
      <c r="D2373" s="678">
        <v>0</v>
      </c>
      <c r="E2373" s="654"/>
    </row>
    <row r="2374" spans="1:5" x14ac:dyDescent="0.2">
      <c r="A2374" s="674"/>
      <c r="B2374" s="685" t="s">
        <v>2913</v>
      </c>
      <c r="C2374" s="685" t="s">
        <v>2914</v>
      </c>
      <c r="D2374" s="678">
        <v>0</v>
      </c>
      <c r="E2374" s="654"/>
    </row>
    <row r="2375" spans="1:5" x14ac:dyDescent="0.2">
      <c r="A2375" s="674"/>
      <c r="B2375" s="685" t="s">
        <v>2915</v>
      </c>
      <c r="C2375" s="685" t="s">
        <v>2914</v>
      </c>
      <c r="D2375" s="678">
        <v>0</v>
      </c>
      <c r="E2375" s="654"/>
    </row>
    <row r="2376" spans="1:5" x14ac:dyDescent="0.2">
      <c r="A2376" s="674"/>
      <c r="B2376" s="685" t="s">
        <v>2916</v>
      </c>
      <c r="C2376" s="685" t="s">
        <v>2914</v>
      </c>
      <c r="D2376" s="678">
        <v>0</v>
      </c>
      <c r="E2376" s="654"/>
    </row>
    <row r="2377" spans="1:5" x14ac:dyDescent="0.2">
      <c r="A2377" s="674"/>
      <c r="B2377" s="685" t="s">
        <v>2917</v>
      </c>
      <c r="C2377" s="685" t="s">
        <v>2914</v>
      </c>
      <c r="D2377" s="678">
        <v>0</v>
      </c>
      <c r="E2377" s="654"/>
    </row>
    <row r="2378" spans="1:5" x14ac:dyDescent="0.2">
      <c r="A2378" s="674"/>
      <c r="B2378" s="685" t="s">
        <v>2918</v>
      </c>
      <c r="C2378" s="685" t="s">
        <v>2914</v>
      </c>
      <c r="D2378" s="678">
        <v>0</v>
      </c>
      <c r="E2378" s="654"/>
    </row>
    <row r="2379" spans="1:5" x14ac:dyDescent="0.2">
      <c r="A2379" s="674"/>
      <c r="B2379" s="685" t="s">
        <v>2919</v>
      </c>
      <c r="C2379" s="685" t="s">
        <v>2914</v>
      </c>
      <c r="D2379" s="678">
        <v>0</v>
      </c>
      <c r="E2379" s="654"/>
    </row>
    <row r="2380" spans="1:5" x14ac:dyDescent="0.2">
      <c r="A2380" s="674"/>
      <c r="B2380" s="685" t="s">
        <v>2920</v>
      </c>
      <c r="C2380" s="685" t="s">
        <v>2914</v>
      </c>
      <c r="D2380" s="678">
        <v>0</v>
      </c>
      <c r="E2380" s="654"/>
    </row>
    <row r="2381" spans="1:5" x14ac:dyDescent="0.2">
      <c r="A2381" s="674"/>
      <c r="B2381" s="685" t="s">
        <v>2921</v>
      </c>
      <c r="C2381" s="685" t="s">
        <v>2914</v>
      </c>
      <c r="D2381" s="678">
        <v>0</v>
      </c>
      <c r="E2381" s="654"/>
    </row>
    <row r="2382" spans="1:5" x14ac:dyDescent="0.2">
      <c r="A2382" s="674"/>
      <c r="B2382" s="685" t="s">
        <v>2922</v>
      </c>
      <c r="C2382" s="685" t="s">
        <v>2914</v>
      </c>
      <c r="D2382" s="678">
        <v>0</v>
      </c>
      <c r="E2382" s="654"/>
    </row>
    <row r="2383" spans="1:5" x14ac:dyDescent="0.2">
      <c r="A2383" s="674"/>
      <c r="B2383" s="685" t="s">
        <v>2923</v>
      </c>
      <c r="C2383" s="685" t="s">
        <v>2825</v>
      </c>
      <c r="D2383" s="678">
        <v>0</v>
      </c>
      <c r="E2383" s="654"/>
    </row>
    <row r="2384" spans="1:5" x14ac:dyDescent="0.2">
      <c r="A2384" s="674"/>
      <c r="B2384" s="685" t="s">
        <v>2924</v>
      </c>
      <c r="C2384" s="685" t="s">
        <v>2883</v>
      </c>
      <c r="D2384" s="678">
        <v>0</v>
      </c>
      <c r="E2384" s="654"/>
    </row>
    <row r="2385" spans="1:5" x14ac:dyDescent="0.2">
      <c r="A2385" s="674"/>
      <c r="B2385" s="685" t="s">
        <v>2925</v>
      </c>
      <c r="C2385" s="685" t="s">
        <v>2805</v>
      </c>
      <c r="D2385" s="678">
        <v>0</v>
      </c>
      <c r="E2385" s="654"/>
    </row>
    <row r="2386" spans="1:5" x14ac:dyDescent="0.2">
      <c r="A2386" s="674"/>
      <c r="B2386" s="685" t="s">
        <v>2926</v>
      </c>
      <c r="C2386" s="685" t="s">
        <v>2805</v>
      </c>
      <c r="D2386" s="678">
        <v>0</v>
      </c>
      <c r="E2386" s="654"/>
    </row>
    <row r="2387" spans="1:5" x14ac:dyDescent="0.2">
      <c r="A2387" s="674"/>
      <c r="B2387" s="685" t="s">
        <v>2927</v>
      </c>
      <c r="C2387" s="685" t="s">
        <v>2805</v>
      </c>
      <c r="D2387" s="678">
        <v>0</v>
      </c>
      <c r="E2387" s="654"/>
    </row>
    <row r="2388" spans="1:5" x14ac:dyDescent="0.2">
      <c r="A2388" s="674"/>
      <c r="B2388" s="685" t="s">
        <v>2928</v>
      </c>
      <c r="C2388" s="685" t="s">
        <v>2805</v>
      </c>
      <c r="D2388" s="678">
        <v>0</v>
      </c>
      <c r="E2388" s="654"/>
    </row>
    <row r="2389" spans="1:5" x14ac:dyDescent="0.2">
      <c r="A2389" s="674"/>
      <c r="B2389" s="685" t="s">
        <v>2929</v>
      </c>
      <c r="C2389" s="685" t="s">
        <v>2805</v>
      </c>
      <c r="D2389" s="678">
        <v>0</v>
      </c>
      <c r="E2389" s="654"/>
    </row>
    <row r="2390" spans="1:5" x14ac:dyDescent="0.2">
      <c r="A2390" s="674"/>
      <c r="B2390" s="685" t="s">
        <v>2930</v>
      </c>
      <c r="C2390" s="685" t="s">
        <v>2805</v>
      </c>
      <c r="D2390" s="678">
        <v>0</v>
      </c>
      <c r="E2390" s="654"/>
    </row>
    <row r="2391" spans="1:5" x14ac:dyDescent="0.2">
      <c r="A2391" s="674"/>
      <c r="B2391" s="685" t="s">
        <v>2931</v>
      </c>
      <c r="C2391" s="685" t="s">
        <v>2805</v>
      </c>
      <c r="D2391" s="678">
        <v>0</v>
      </c>
      <c r="E2391" s="654"/>
    </row>
    <row r="2392" spans="1:5" x14ac:dyDescent="0.2">
      <c r="A2392" s="674"/>
      <c r="B2392" s="685" t="s">
        <v>2932</v>
      </c>
      <c r="C2392" s="685" t="s">
        <v>2805</v>
      </c>
      <c r="D2392" s="678">
        <v>0</v>
      </c>
      <c r="E2392" s="654"/>
    </row>
    <row r="2393" spans="1:5" x14ac:dyDescent="0.2">
      <c r="A2393" s="674"/>
      <c r="B2393" s="685" t="s">
        <v>2933</v>
      </c>
      <c r="C2393" s="685" t="s">
        <v>2805</v>
      </c>
      <c r="D2393" s="678">
        <v>0</v>
      </c>
      <c r="E2393" s="654"/>
    </row>
    <row r="2394" spans="1:5" x14ac:dyDescent="0.2">
      <c r="A2394" s="674"/>
      <c r="B2394" s="685" t="s">
        <v>2934</v>
      </c>
      <c r="C2394" s="685" t="s">
        <v>2935</v>
      </c>
      <c r="D2394" s="678">
        <v>0</v>
      </c>
      <c r="E2394" s="654"/>
    </row>
    <row r="2395" spans="1:5" x14ac:dyDescent="0.2">
      <c r="A2395" s="674"/>
      <c r="B2395" s="685" t="s">
        <v>2936</v>
      </c>
      <c r="C2395" s="685" t="s">
        <v>2937</v>
      </c>
      <c r="D2395" s="678">
        <v>1342.0040000000001</v>
      </c>
      <c r="E2395" s="654"/>
    </row>
    <row r="2396" spans="1:5" x14ac:dyDescent="0.2">
      <c r="A2396" s="674"/>
      <c r="B2396" s="685" t="s">
        <v>2938</v>
      </c>
      <c r="C2396" s="685" t="s">
        <v>2935</v>
      </c>
      <c r="D2396" s="678">
        <v>0</v>
      </c>
      <c r="E2396" s="654"/>
    </row>
    <row r="2397" spans="1:5" x14ac:dyDescent="0.2">
      <c r="A2397" s="674"/>
      <c r="B2397" s="685" t="s">
        <v>2939</v>
      </c>
      <c r="C2397" s="685" t="s">
        <v>2935</v>
      </c>
      <c r="D2397" s="678">
        <v>0</v>
      </c>
      <c r="E2397" s="654"/>
    </row>
    <row r="2398" spans="1:5" x14ac:dyDescent="0.2">
      <c r="A2398" s="674"/>
      <c r="B2398" s="685" t="s">
        <v>2940</v>
      </c>
      <c r="C2398" s="685" t="s">
        <v>2935</v>
      </c>
      <c r="D2398" s="678">
        <v>0</v>
      </c>
      <c r="E2398" s="654"/>
    </row>
    <row r="2399" spans="1:5" x14ac:dyDescent="0.2">
      <c r="A2399" s="674"/>
      <c r="B2399" s="685" t="s">
        <v>2941</v>
      </c>
      <c r="C2399" s="685" t="s">
        <v>2883</v>
      </c>
      <c r="D2399" s="678">
        <v>0</v>
      </c>
      <c r="E2399" s="654"/>
    </row>
    <row r="2400" spans="1:5" x14ac:dyDescent="0.2">
      <c r="A2400" s="674"/>
      <c r="B2400" s="685" t="s">
        <v>2942</v>
      </c>
      <c r="C2400" s="685" t="s">
        <v>2943</v>
      </c>
      <c r="D2400" s="678">
        <v>0</v>
      </c>
      <c r="E2400" s="654"/>
    </row>
    <row r="2401" spans="1:5" x14ac:dyDescent="0.2">
      <c r="A2401" s="674"/>
      <c r="B2401" s="685" t="s">
        <v>2944</v>
      </c>
      <c r="C2401" s="685" t="s">
        <v>2945</v>
      </c>
      <c r="D2401" s="678">
        <v>0</v>
      </c>
      <c r="E2401" s="654"/>
    </row>
    <row r="2402" spans="1:5" x14ac:dyDescent="0.2">
      <c r="A2402" s="674"/>
      <c r="B2402" s="685" t="s">
        <v>2946</v>
      </c>
      <c r="C2402" s="685" t="s">
        <v>2945</v>
      </c>
      <c r="D2402" s="678">
        <v>0</v>
      </c>
      <c r="E2402" s="654"/>
    </row>
    <row r="2403" spans="1:5" x14ac:dyDescent="0.2">
      <c r="A2403" s="674"/>
      <c r="B2403" s="685" t="s">
        <v>2947</v>
      </c>
      <c r="C2403" s="685" t="s">
        <v>2872</v>
      </c>
      <c r="D2403" s="678">
        <v>0</v>
      </c>
      <c r="E2403" s="654"/>
    </row>
    <row r="2404" spans="1:5" x14ac:dyDescent="0.2">
      <c r="A2404" s="674"/>
      <c r="B2404" s="685" t="s">
        <v>2948</v>
      </c>
      <c r="C2404" s="685" t="s">
        <v>2949</v>
      </c>
      <c r="D2404" s="678">
        <v>0</v>
      </c>
      <c r="E2404" s="654"/>
    </row>
    <row r="2405" spans="1:5" x14ac:dyDescent="0.2">
      <c r="A2405" s="674"/>
      <c r="B2405" s="685" t="s">
        <v>2950</v>
      </c>
      <c r="C2405" s="685" t="s">
        <v>2949</v>
      </c>
      <c r="D2405" s="678">
        <v>0</v>
      </c>
      <c r="E2405" s="654"/>
    </row>
    <row r="2406" spans="1:5" x14ac:dyDescent="0.2">
      <c r="A2406" s="674"/>
      <c r="B2406" s="685" t="s">
        <v>2951</v>
      </c>
      <c r="C2406" s="685" t="s">
        <v>2949</v>
      </c>
      <c r="D2406" s="678">
        <v>0</v>
      </c>
      <c r="E2406" s="654"/>
    </row>
    <row r="2407" spans="1:5" x14ac:dyDescent="0.2">
      <c r="A2407" s="674"/>
      <c r="B2407" s="685" t="s">
        <v>2952</v>
      </c>
      <c r="C2407" s="685" t="s">
        <v>2953</v>
      </c>
      <c r="D2407" s="678">
        <v>0</v>
      </c>
      <c r="E2407" s="654"/>
    </row>
    <row r="2408" spans="1:5" x14ac:dyDescent="0.2">
      <c r="A2408" s="674"/>
      <c r="B2408" s="685" t="s">
        <v>2954</v>
      </c>
      <c r="C2408" s="685" t="s">
        <v>2955</v>
      </c>
      <c r="D2408" s="678">
        <v>0</v>
      </c>
      <c r="E2408" s="654"/>
    </row>
    <row r="2409" spans="1:5" x14ac:dyDescent="0.2">
      <c r="A2409" s="674"/>
      <c r="B2409" s="685" t="s">
        <v>2956</v>
      </c>
      <c r="C2409" s="685" t="s">
        <v>2957</v>
      </c>
      <c r="D2409" s="678">
        <v>0</v>
      </c>
      <c r="E2409" s="654"/>
    </row>
    <row r="2410" spans="1:5" x14ac:dyDescent="0.2">
      <c r="A2410" s="674"/>
      <c r="B2410" s="685" t="s">
        <v>2958</v>
      </c>
      <c r="C2410" s="685" t="s">
        <v>2957</v>
      </c>
      <c r="D2410" s="678">
        <v>0</v>
      </c>
      <c r="E2410" s="654"/>
    </row>
    <row r="2411" spans="1:5" x14ac:dyDescent="0.2">
      <c r="A2411" s="674"/>
      <c r="B2411" s="685" t="s">
        <v>2959</v>
      </c>
      <c r="C2411" s="685" t="s">
        <v>2957</v>
      </c>
      <c r="D2411" s="678">
        <v>0</v>
      </c>
      <c r="E2411" s="654"/>
    </row>
    <row r="2412" spans="1:5" x14ac:dyDescent="0.2">
      <c r="A2412" s="674"/>
      <c r="B2412" s="685" t="s">
        <v>2960</v>
      </c>
      <c r="C2412" s="685" t="s">
        <v>2957</v>
      </c>
      <c r="D2412" s="678">
        <v>0</v>
      </c>
      <c r="E2412" s="654"/>
    </row>
    <row r="2413" spans="1:5" x14ac:dyDescent="0.2">
      <c r="A2413" s="674"/>
      <c r="B2413" s="685" t="s">
        <v>2961</v>
      </c>
      <c r="C2413" s="685" t="s">
        <v>2962</v>
      </c>
      <c r="D2413" s="678">
        <v>0</v>
      </c>
      <c r="E2413" s="654"/>
    </row>
    <row r="2414" spans="1:5" x14ac:dyDescent="0.2">
      <c r="A2414" s="674"/>
      <c r="B2414" s="685" t="s">
        <v>2963</v>
      </c>
      <c r="C2414" s="685" t="s">
        <v>2962</v>
      </c>
      <c r="D2414" s="678">
        <v>0</v>
      </c>
      <c r="E2414" s="654"/>
    </row>
    <row r="2415" spans="1:5" x14ac:dyDescent="0.2">
      <c r="A2415" s="674"/>
      <c r="B2415" s="685" t="s">
        <v>2964</v>
      </c>
      <c r="C2415" s="685" t="s">
        <v>2962</v>
      </c>
      <c r="D2415" s="678">
        <v>0</v>
      </c>
      <c r="E2415" s="654"/>
    </row>
    <row r="2416" spans="1:5" x14ac:dyDescent="0.2">
      <c r="A2416" s="674"/>
      <c r="B2416" s="685" t="s">
        <v>2965</v>
      </c>
      <c r="C2416" s="685" t="s">
        <v>2962</v>
      </c>
      <c r="D2416" s="678">
        <v>0</v>
      </c>
      <c r="E2416" s="654"/>
    </row>
    <row r="2417" spans="1:5" x14ac:dyDescent="0.2">
      <c r="A2417" s="674"/>
      <c r="B2417" s="685" t="s">
        <v>2966</v>
      </c>
      <c r="C2417" s="685" t="s">
        <v>2962</v>
      </c>
      <c r="D2417" s="678">
        <v>0</v>
      </c>
      <c r="E2417" s="654"/>
    </row>
    <row r="2418" spans="1:5" x14ac:dyDescent="0.2">
      <c r="A2418" s="674"/>
      <c r="B2418" s="685" t="s">
        <v>2967</v>
      </c>
      <c r="C2418" s="685" t="s">
        <v>2962</v>
      </c>
      <c r="D2418" s="678">
        <v>0</v>
      </c>
      <c r="E2418" s="654"/>
    </row>
    <row r="2419" spans="1:5" x14ac:dyDescent="0.2">
      <c r="A2419" s="674"/>
      <c r="B2419" s="685" t="s">
        <v>2968</v>
      </c>
      <c r="C2419" s="685" t="s">
        <v>2962</v>
      </c>
      <c r="D2419" s="678">
        <v>0</v>
      </c>
      <c r="E2419" s="654"/>
    </row>
    <row r="2420" spans="1:5" x14ac:dyDescent="0.2">
      <c r="A2420" s="674"/>
      <c r="B2420" s="685" t="s">
        <v>2969</v>
      </c>
      <c r="C2420" s="685" t="s">
        <v>2962</v>
      </c>
      <c r="D2420" s="678">
        <v>0</v>
      </c>
      <c r="E2420" s="654"/>
    </row>
    <row r="2421" spans="1:5" x14ac:dyDescent="0.2">
      <c r="A2421" s="674"/>
      <c r="B2421" s="685" t="s">
        <v>2970</v>
      </c>
      <c r="C2421" s="685" t="s">
        <v>2962</v>
      </c>
      <c r="D2421" s="678">
        <v>0</v>
      </c>
      <c r="E2421" s="654"/>
    </row>
    <row r="2422" spans="1:5" x14ac:dyDescent="0.2">
      <c r="A2422" s="674"/>
      <c r="B2422" s="685" t="s">
        <v>2971</v>
      </c>
      <c r="C2422" s="685" t="s">
        <v>2962</v>
      </c>
      <c r="D2422" s="678">
        <v>0</v>
      </c>
      <c r="E2422" s="654"/>
    </row>
    <row r="2423" spans="1:5" x14ac:dyDescent="0.2">
      <c r="A2423" s="674"/>
      <c r="B2423" s="685" t="s">
        <v>2972</v>
      </c>
      <c r="C2423" s="685" t="s">
        <v>2962</v>
      </c>
      <c r="D2423" s="678">
        <v>0</v>
      </c>
      <c r="E2423" s="654"/>
    </row>
    <row r="2424" spans="1:5" x14ac:dyDescent="0.2">
      <c r="A2424" s="674"/>
      <c r="B2424" s="685" t="s">
        <v>2973</v>
      </c>
      <c r="C2424" s="685" t="s">
        <v>2962</v>
      </c>
      <c r="D2424" s="678">
        <v>0</v>
      </c>
      <c r="E2424" s="654"/>
    </row>
    <row r="2425" spans="1:5" x14ac:dyDescent="0.2">
      <c r="A2425" s="674"/>
      <c r="B2425" s="685" t="s">
        <v>2974</v>
      </c>
      <c r="C2425" s="685" t="s">
        <v>2962</v>
      </c>
      <c r="D2425" s="678">
        <v>0</v>
      </c>
      <c r="E2425" s="654"/>
    </row>
    <row r="2426" spans="1:5" x14ac:dyDescent="0.2">
      <c r="A2426" s="674"/>
      <c r="B2426" s="685" t="s">
        <v>2975</v>
      </c>
      <c r="C2426" s="685" t="s">
        <v>2962</v>
      </c>
      <c r="D2426" s="678">
        <v>0</v>
      </c>
      <c r="E2426" s="654"/>
    </row>
    <row r="2427" spans="1:5" x14ac:dyDescent="0.2">
      <c r="A2427" s="674"/>
      <c r="B2427" s="685" t="s">
        <v>2976</v>
      </c>
      <c r="C2427" s="685" t="s">
        <v>2962</v>
      </c>
      <c r="D2427" s="678">
        <v>0</v>
      </c>
      <c r="E2427" s="654"/>
    </row>
    <row r="2428" spans="1:5" x14ac:dyDescent="0.2">
      <c r="A2428" s="674"/>
      <c r="B2428" s="685" t="s">
        <v>2977</v>
      </c>
      <c r="C2428" s="685" t="s">
        <v>2962</v>
      </c>
      <c r="D2428" s="678">
        <v>0</v>
      </c>
      <c r="E2428" s="654"/>
    </row>
    <row r="2429" spans="1:5" x14ac:dyDescent="0.2">
      <c r="A2429" s="674"/>
      <c r="B2429" s="685" t="s">
        <v>2978</v>
      </c>
      <c r="C2429" s="685" t="s">
        <v>2962</v>
      </c>
      <c r="D2429" s="678">
        <v>0</v>
      </c>
      <c r="E2429" s="654"/>
    </row>
    <row r="2430" spans="1:5" x14ac:dyDescent="0.2">
      <c r="A2430" s="674"/>
      <c r="B2430" s="685" t="s">
        <v>2979</v>
      </c>
      <c r="C2430" s="685" t="s">
        <v>2937</v>
      </c>
      <c r="D2430" s="678">
        <v>1342.0040000000001</v>
      </c>
      <c r="E2430" s="654"/>
    </row>
    <row r="2431" spans="1:5" x14ac:dyDescent="0.2">
      <c r="A2431" s="674"/>
      <c r="B2431" s="685" t="s">
        <v>2980</v>
      </c>
      <c r="C2431" s="685" t="s">
        <v>2805</v>
      </c>
      <c r="D2431" s="678">
        <v>0</v>
      </c>
      <c r="E2431" s="654"/>
    </row>
    <row r="2432" spans="1:5" x14ac:dyDescent="0.2">
      <c r="A2432" s="674"/>
      <c r="B2432" s="685" t="s">
        <v>2981</v>
      </c>
      <c r="C2432" s="685" t="s">
        <v>2982</v>
      </c>
      <c r="D2432" s="678">
        <v>0</v>
      </c>
      <c r="E2432" s="654"/>
    </row>
    <row r="2433" spans="1:5" x14ac:dyDescent="0.2">
      <c r="A2433" s="674"/>
      <c r="B2433" s="685" t="s">
        <v>2983</v>
      </c>
      <c r="C2433" s="685" t="s">
        <v>2984</v>
      </c>
      <c r="D2433" s="678">
        <v>1.1599999999999999</v>
      </c>
      <c r="E2433" s="654"/>
    </row>
    <row r="2434" spans="1:5" x14ac:dyDescent="0.2">
      <c r="A2434" s="674"/>
      <c r="B2434" s="685" t="s">
        <v>2985</v>
      </c>
      <c r="C2434" s="685" t="s">
        <v>2986</v>
      </c>
      <c r="D2434" s="678">
        <v>1.1599999999999999</v>
      </c>
      <c r="E2434" s="654"/>
    </row>
    <row r="2435" spans="1:5" x14ac:dyDescent="0.2">
      <c r="A2435" s="674"/>
      <c r="B2435" s="685" t="s">
        <v>2987</v>
      </c>
      <c r="C2435" s="685" t="s">
        <v>2986</v>
      </c>
      <c r="D2435" s="678">
        <v>1.1599999999999999</v>
      </c>
      <c r="E2435" s="654"/>
    </row>
    <row r="2436" spans="1:5" x14ac:dyDescent="0.2">
      <c r="A2436" s="674"/>
      <c r="B2436" s="685" t="s">
        <v>2988</v>
      </c>
      <c r="C2436" s="685" t="s">
        <v>2986</v>
      </c>
      <c r="D2436" s="678">
        <v>1.1599999999999999</v>
      </c>
      <c r="E2436" s="654"/>
    </row>
    <row r="2437" spans="1:5" x14ac:dyDescent="0.2">
      <c r="A2437" s="674"/>
      <c r="B2437" s="685" t="s">
        <v>2989</v>
      </c>
      <c r="C2437" s="685" t="s">
        <v>2986</v>
      </c>
      <c r="D2437" s="678">
        <v>1.1599999999999999</v>
      </c>
      <c r="E2437" s="654"/>
    </row>
    <row r="2438" spans="1:5" x14ac:dyDescent="0.2">
      <c r="A2438" s="674"/>
      <c r="B2438" s="685" t="s">
        <v>2990</v>
      </c>
      <c r="C2438" s="685" t="s">
        <v>2986</v>
      </c>
      <c r="D2438" s="678">
        <v>1.1599999999999999</v>
      </c>
      <c r="E2438" s="654"/>
    </row>
    <row r="2439" spans="1:5" x14ac:dyDescent="0.2">
      <c r="A2439" s="674"/>
      <c r="B2439" s="685" t="s">
        <v>2991</v>
      </c>
      <c r="C2439" s="685" t="s">
        <v>2984</v>
      </c>
      <c r="D2439" s="678">
        <v>1.1599999999999999</v>
      </c>
      <c r="E2439" s="654"/>
    </row>
    <row r="2440" spans="1:5" x14ac:dyDescent="0.2">
      <c r="A2440" s="674"/>
      <c r="B2440" s="685" t="s">
        <v>2992</v>
      </c>
      <c r="C2440" s="685" t="s">
        <v>2984</v>
      </c>
      <c r="D2440" s="678">
        <v>1.1599999999999999</v>
      </c>
      <c r="E2440" s="654"/>
    </row>
    <row r="2441" spans="1:5" x14ac:dyDescent="0.2">
      <c r="A2441" s="674"/>
      <c r="B2441" s="685" t="s">
        <v>2993</v>
      </c>
      <c r="C2441" s="685" t="s">
        <v>2984</v>
      </c>
      <c r="D2441" s="678">
        <v>1.1599999999999999</v>
      </c>
      <c r="E2441" s="654"/>
    </row>
    <row r="2442" spans="1:5" x14ac:dyDescent="0.2">
      <c r="A2442" s="674"/>
      <c r="B2442" s="685" t="s">
        <v>2994</v>
      </c>
      <c r="C2442" s="685" t="s">
        <v>2984</v>
      </c>
      <c r="D2442" s="678">
        <v>1.1599999999999999</v>
      </c>
      <c r="E2442" s="654"/>
    </row>
    <row r="2443" spans="1:5" x14ac:dyDescent="0.2">
      <c r="A2443" s="674"/>
      <c r="B2443" s="685" t="s">
        <v>2995</v>
      </c>
      <c r="C2443" s="685" t="s">
        <v>2984</v>
      </c>
      <c r="D2443" s="678">
        <v>1.1599999999999999</v>
      </c>
      <c r="E2443" s="654"/>
    </row>
    <row r="2444" spans="1:5" x14ac:dyDescent="0.2">
      <c r="A2444" s="674"/>
      <c r="B2444" s="685" t="s">
        <v>2996</v>
      </c>
      <c r="C2444" s="685" t="s">
        <v>2984</v>
      </c>
      <c r="D2444" s="678">
        <v>1.1599999999999999</v>
      </c>
      <c r="E2444" s="654"/>
    </row>
    <row r="2445" spans="1:5" x14ac:dyDescent="0.2">
      <c r="A2445" s="674"/>
      <c r="B2445" s="685" t="s">
        <v>2997</v>
      </c>
      <c r="C2445" s="685" t="s">
        <v>2984</v>
      </c>
      <c r="D2445" s="678">
        <v>1.1599999999999999</v>
      </c>
      <c r="E2445" s="654"/>
    </row>
    <row r="2446" spans="1:5" x14ac:dyDescent="0.2">
      <c r="A2446" s="674"/>
      <c r="B2446" s="685" t="s">
        <v>2998</v>
      </c>
      <c r="C2446" s="685" t="s">
        <v>2999</v>
      </c>
      <c r="D2446" s="678">
        <v>1.1599999999999999</v>
      </c>
      <c r="E2446" s="654"/>
    </row>
    <row r="2447" spans="1:5" x14ac:dyDescent="0.2">
      <c r="A2447" s="674"/>
      <c r="B2447" s="685" t="s">
        <v>3000</v>
      </c>
      <c r="C2447" s="685" t="s">
        <v>3001</v>
      </c>
      <c r="D2447" s="678">
        <v>1.1599999999999999</v>
      </c>
      <c r="E2447" s="654"/>
    </row>
    <row r="2448" spans="1:5" x14ac:dyDescent="0.2">
      <c r="A2448" s="674"/>
      <c r="B2448" s="685" t="s">
        <v>3002</v>
      </c>
      <c r="C2448" s="685" t="s">
        <v>3003</v>
      </c>
      <c r="D2448" s="678">
        <v>1.1599999999999999</v>
      </c>
      <c r="E2448" s="654"/>
    </row>
    <row r="2449" spans="1:5" x14ac:dyDescent="0.2">
      <c r="A2449" s="674"/>
      <c r="B2449" s="685" t="s">
        <v>3004</v>
      </c>
      <c r="C2449" s="685" t="s">
        <v>3005</v>
      </c>
      <c r="D2449" s="678">
        <v>1.1599999999999999</v>
      </c>
      <c r="E2449" s="654"/>
    </row>
    <row r="2450" spans="1:5" x14ac:dyDescent="0.2">
      <c r="A2450" s="674"/>
      <c r="B2450" s="685" t="s">
        <v>3006</v>
      </c>
      <c r="C2450" s="685" t="s">
        <v>3007</v>
      </c>
      <c r="D2450" s="678">
        <v>23200</v>
      </c>
      <c r="E2450" s="654"/>
    </row>
    <row r="2451" spans="1:5" x14ac:dyDescent="0.2">
      <c r="A2451" s="674"/>
      <c r="B2451" s="685" t="s">
        <v>3008</v>
      </c>
      <c r="C2451" s="685" t="s">
        <v>2999</v>
      </c>
      <c r="D2451" s="678">
        <v>1.1599999999999999</v>
      </c>
      <c r="E2451" s="654"/>
    </row>
    <row r="2452" spans="1:5" x14ac:dyDescent="0.2">
      <c r="A2452" s="674"/>
      <c r="B2452" s="685" t="s">
        <v>3009</v>
      </c>
      <c r="C2452" s="685" t="s">
        <v>3010</v>
      </c>
      <c r="D2452" s="678">
        <v>1.1599999999999999</v>
      </c>
      <c r="E2452" s="654"/>
    </row>
    <row r="2453" spans="1:5" x14ac:dyDescent="0.2">
      <c r="A2453" s="674"/>
      <c r="B2453" s="685" t="s">
        <v>3011</v>
      </c>
      <c r="C2453" s="685" t="s">
        <v>3012</v>
      </c>
      <c r="D2453" s="678">
        <v>16530.3364</v>
      </c>
      <c r="E2453" s="654"/>
    </row>
    <row r="2454" spans="1:5" x14ac:dyDescent="0.2">
      <c r="A2454" s="674"/>
      <c r="B2454" s="685" t="s">
        <v>3013</v>
      </c>
      <c r="C2454" s="685" t="s">
        <v>3010</v>
      </c>
      <c r="D2454" s="678">
        <v>1.1599999999999999</v>
      </c>
      <c r="E2454" s="654"/>
    </row>
    <row r="2455" spans="1:5" x14ac:dyDescent="0.2">
      <c r="A2455" s="674"/>
      <c r="B2455" s="685" t="s">
        <v>3014</v>
      </c>
      <c r="C2455" s="685" t="s">
        <v>3003</v>
      </c>
      <c r="D2455" s="678">
        <v>1.1599999999999999</v>
      </c>
      <c r="E2455" s="654"/>
    </row>
    <row r="2456" spans="1:5" x14ac:dyDescent="0.2">
      <c r="A2456" s="674"/>
      <c r="B2456" s="685" t="s">
        <v>3015</v>
      </c>
      <c r="C2456" s="685" t="s">
        <v>3016</v>
      </c>
      <c r="D2456" s="678">
        <v>1.1599999999999999</v>
      </c>
      <c r="E2456" s="654"/>
    </row>
    <row r="2457" spans="1:5" x14ac:dyDescent="0.2">
      <c r="A2457" s="674"/>
      <c r="B2457" s="685" t="s">
        <v>3017</v>
      </c>
      <c r="C2457" s="685" t="s">
        <v>3018</v>
      </c>
      <c r="D2457" s="678">
        <v>15694.011200000001</v>
      </c>
      <c r="E2457" s="654"/>
    </row>
    <row r="2458" spans="1:5" x14ac:dyDescent="0.2">
      <c r="A2458" s="674"/>
      <c r="B2458" s="685" t="s">
        <v>3019</v>
      </c>
      <c r="C2458" s="685" t="s">
        <v>3020</v>
      </c>
      <c r="D2458" s="678">
        <v>1.1599999999999999</v>
      </c>
      <c r="E2458" s="654"/>
    </row>
    <row r="2459" spans="1:5" x14ac:dyDescent="0.2">
      <c r="A2459" s="674"/>
      <c r="B2459" s="685" t="s">
        <v>3021</v>
      </c>
      <c r="C2459" s="685" t="s">
        <v>3020</v>
      </c>
      <c r="D2459" s="678">
        <v>1.1599999999999999</v>
      </c>
      <c r="E2459" s="654"/>
    </row>
    <row r="2460" spans="1:5" x14ac:dyDescent="0.2">
      <c r="A2460" s="674"/>
      <c r="B2460" s="685" t="s">
        <v>3022</v>
      </c>
      <c r="C2460" s="685" t="s">
        <v>3020</v>
      </c>
      <c r="D2460" s="678">
        <v>1.1599999999999999</v>
      </c>
      <c r="E2460" s="654"/>
    </row>
    <row r="2461" spans="1:5" x14ac:dyDescent="0.2">
      <c r="A2461" s="674"/>
      <c r="B2461" s="685" t="s">
        <v>3023</v>
      </c>
      <c r="C2461" s="685" t="s">
        <v>3020</v>
      </c>
      <c r="D2461" s="678">
        <v>1.1599999999999999</v>
      </c>
      <c r="E2461" s="654"/>
    </row>
    <row r="2462" spans="1:5" x14ac:dyDescent="0.2">
      <c r="A2462" s="674"/>
      <c r="B2462" s="685" t="s">
        <v>3024</v>
      </c>
      <c r="C2462" s="685" t="s">
        <v>3020</v>
      </c>
      <c r="D2462" s="678">
        <v>1.1599999999999999</v>
      </c>
      <c r="E2462" s="654"/>
    </row>
    <row r="2463" spans="1:5" x14ac:dyDescent="0.2">
      <c r="A2463" s="674"/>
      <c r="B2463" s="685" t="s">
        <v>3025</v>
      </c>
      <c r="C2463" s="685" t="s">
        <v>3020</v>
      </c>
      <c r="D2463" s="678">
        <v>1.1599999999999999</v>
      </c>
      <c r="E2463" s="654"/>
    </row>
    <row r="2464" spans="1:5" x14ac:dyDescent="0.2">
      <c r="A2464" s="674"/>
      <c r="B2464" s="685" t="s">
        <v>3026</v>
      </c>
      <c r="C2464" s="685" t="s">
        <v>3020</v>
      </c>
      <c r="D2464" s="678">
        <v>1.1599999999999999</v>
      </c>
      <c r="E2464" s="654"/>
    </row>
    <row r="2465" spans="1:5" x14ac:dyDescent="0.2">
      <c r="A2465" s="674"/>
      <c r="B2465" s="685" t="s">
        <v>3027</v>
      </c>
      <c r="C2465" s="685" t="s">
        <v>3028</v>
      </c>
      <c r="D2465" s="678">
        <v>15104.6152</v>
      </c>
      <c r="E2465" s="654"/>
    </row>
    <row r="2466" spans="1:5" x14ac:dyDescent="0.2">
      <c r="A2466" s="674"/>
      <c r="B2466" s="685" t="s">
        <v>3029</v>
      </c>
      <c r="C2466" s="685" t="s">
        <v>3020</v>
      </c>
      <c r="D2466" s="678">
        <v>1.1599999999999999</v>
      </c>
      <c r="E2466" s="654"/>
    </row>
    <row r="2467" spans="1:5" x14ac:dyDescent="0.2">
      <c r="A2467" s="674"/>
      <c r="B2467" s="685" t="s">
        <v>3030</v>
      </c>
      <c r="C2467" s="685" t="s">
        <v>3020</v>
      </c>
      <c r="D2467" s="678">
        <v>1.1599999999999999</v>
      </c>
      <c r="E2467" s="654"/>
    </row>
    <row r="2468" spans="1:5" x14ac:dyDescent="0.2">
      <c r="A2468" s="674"/>
      <c r="B2468" s="685" t="s">
        <v>3031</v>
      </c>
      <c r="C2468" s="685" t="s">
        <v>3020</v>
      </c>
      <c r="D2468" s="678">
        <v>1.1599999999999999</v>
      </c>
      <c r="E2468" s="654"/>
    </row>
    <row r="2469" spans="1:5" x14ac:dyDescent="0.2">
      <c r="A2469" s="674"/>
      <c r="B2469" s="685" t="s">
        <v>3032</v>
      </c>
      <c r="C2469" s="685" t="s">
        <v>3033</v>
      </c>
      <c r="D2469" s="678">
        <v>23326.2196</v>
      </c>
      <c r="E2469" s="654"/>
    </row>
    <row r="2470" spans="1:5" x14ac:dyDescent="0.2">
      <c r="A2470" s="674"/>
      <c r="B2470" s="685" t="s">
        <v>3034</v>
      </c>
      <c r="C2470" s="685" t="s">
        <v>3033</v>
      </c>
      <c r="D2470" s="678">
        <v>23326.2196</v>
      </c>
      <c r="E2470" s="654"/>
    </row>
    <row r="2471" spans="1:5" x14ac:dyDescent="0.2">
      <c r="A2471" s="674"/>
      <c r="B2471" s="685" t="s">
        <v>3035</v>
      </c>
      <c r="C2471" s="685" t="s">
        <v>3028</v>
      </c>
      <c r="D2471" s="678">
        <v>15104.6152</v>
      </c>
      <c r="E2471" s="654"/>
    </row>
    <row r="2472" spans="1:5" x14ac:dyDescent="0.2">
      <c r="A2472" s="674"/>
      <c r="B2472" s="685" t="s">
        <v>3036</v>
      </c>
      <c r="C2472" s="685" t="s">
        <v>3037</v>
      </c>
      <c r="D2472" s="678">
        <v>1.1599999999999999</v>
      </c>
      <c r="E2472" s="654"/>
    </row>
    <row r="2473" spans="1:5" x14ac:dyDescent="0.2">
      <c r="A2473" s="674"/>
      <c r="B2473" s="685" t="s">
        <v>3038</v>
      </c>
      <c r="C2473" s="685" t="s">
        <v>3037</v>
      </c>
      <c r="D2473" s="678">
        <v>1.1599999999999999</v>
      </c>
      <c r="E2473" s="654"/>
    </row>
    <row r="2474" spans="1:5" x14ac:dyDescent="0.2">
      <c r="A2474" s="674"/>
      <c r="B2474" s="685" t="s">
        <v>3039</v>
      </c>
      <c r="C2474" s="685" t="s">
        <v>3020</v>
      </c>
      <c r="D2474" s="678">
        <v>1.1599999999999999</v>
      </c>
      <c r="E2474" s="654"/>
    </row>
    <row r="2475" spans="1:5" x14ac:dyDescent="0.2">
      <c r="A2475" s="674"/>
      <c r="B2475" s="685" t="s">
        <v>3040</v>
      </c>
      <c r="C2475" s="685" t="s">
        <v>3020</v>
      </c>
      <c r="D2475" s="678">
        <v>1.1599999999999999</v>
      </c>
      <c r="E2475" s="654"/>
    </row>
    <row r="2476" spans="1:5" x14ac:dyDescent="0.2">
      <c r="A2476" s="674"/>
      <c r="B2476" s="685" t="s">
        <v>3041</v>
      </c>
      <c r="C2476" s="685" t="s">
        <v>3020</v>
      </c>
      <c r="D2476" s="678">
        <v>1.1599999999999999</v>
      </c>
      <c r="E2476" s="654"/>
    </row>
    <row r="2477" spans="1:5" x14ac:dyDescent="0.2">
      <c r="A2477" s="674"/>
      <c r="B2477" s="685" t="s">
        <v>3042</v>
      </c>
      <c r="C2477" s="685" t="s">
        <v>3020</v>
      </c>
      <c r="D2477" s="678">
        <v>1.1599999999999999</v>
      </c>
      <c r="E2477" s="654"/>
    </row>
    <row r="2478" spans="1:5" x14ac:dyDescent="0.2">
      <c r="A2478" s="674"/>
      <c r="B2478" s="685" t="s">
        <v>3043</v>
      </c>
      <c r="C2478" s="685" t="s">
        <v>3020</v>
      </c>
      <c r="D2478" s="678">
        <v>1.1599999999999999</v>
      </c>
      <c r="E2478" s="654"/>
    </row>
    <row r="2479" spans="1:5" x14ac:dyDescent="0.2">
      <c r="A2479" s="674"/>
      <c r="B2479" s="685" t="s">
        <v>3044</v>
      </c>
      <c r="C2479" s="685" t="s">
        <v>3020</v>
      </c>
      <c r="D2479" s="678">
        <v>1.1599999999999999</v>
      </c>
      <c r="E2479" s="654"/>
    </row>
    <row r="2480" spans="1:5" x14ac:dyDescent="0.2">
      <c r="A2480" s="674"/>
      <c r="B2480" s="685" t="s">
        <v>3045</v>
      </c>
      <c r="C2480" s="685" t="s">
        <v>3020</v>
      </c>
      <c r="D2480" s="678">
        <v>1.1599999999999999</v>
      </c>
      <c r="E2480" s="654"/>
    </row>
    <row r="2481" spans="1:5" x14ac:dyDescent="0.2">
      <c r="A2481" s="674"/>
      <c r="B2481" s="685" t="s">
        <v>3046</v>
      </c>
      <c r="C2481" s="685" t="s">
        <v>3020</v>
      </c>
      <c r="D2481" s="678">
        <v>1.1599999999999999</v>
      </c>
      <c r="E2481" s="654"/>
    </row>
    <row r="2482" spans="1:5" x14ac:dyDescent="0.2">
      <c r="A2482" s="674"/>
      <c r="B2482" s="685" t="s">
        <v>3047</v>
      </c>
      <c r="C2482" s="685" t="s">
        <v>3048</v>
      </c>
      <c r="D2482" s="678">
        <v>22329.988400000002</v>
      </c>
      <c r="E2482" s="654"/>
    </row>
    <row r="2483" spans="1:5" x14ac:dyDescent="0.2">
      <c r="A2483" s="674"/>
      <c r="B2483" s="685" t="s">
        <v>3049</v>
      </c>
      <c r="C2483" s="685" t="s">
        <v>3020</v>
      </c>
      <c r="D2483" s="678">
        <v>1.1599999999999999</v>
      </c>
      <c r="E2483" s="654"/>
    </row>
    <row r="2484" spans="1:5" x14ac:dyDescent="0.2">
      <c r="A2484" s="674"/>
      <c r="B2484" s="685" t="s">
        <v>3050</v>
      </c>
      <c r="C2484" s="685" t="s">
        <v>3020</v>
      </c>
      <c r="D2484" s="678">
        <v>1.1599999999999999</v>
      </c>
      <c r="E2484" s="654"/>
    </row>
    <row r="2485" spans="1:5" x14ac:dyDescent="0.2">
      <c r="A2485" s="674"/>
      <c r="B2485" s="685" t="s">
        <v>3051</v>
      </c>
      <c r="C2485" s="685" t="s">
        <v>3052</v>
      </c>
      <c r="D2485" s="678">
        <v>14952.4</v>
      </c>
      <c r="E2485" s="654"/>
    </row>
    <row r="2486" spans="1:5" x14ac:dyDescent="0.2">
      <c r="A2486" s="674"/>
      <c r="B2486" s="685" t="s">
        <v>3053</v>
      </c>
      <c r="C2486" s="685" t="s">
        <v>3003</v>
      </c>
      <c r="D2486" s="678">
        <v>1.1599999999999999</v>
      </c>
      <c r="E2486" s="654"/>
    </row>
    <row r="2487" spans="1:5" x14ac:dyDescent="0.2">
      <c r="A2487" s="674"/>
      <c r="B2487" s="685" t="s">
        <v>3054</v>
      </c>
      <c r="C2487" s="685" t="s">
        <v>3028</v>
      </c>
      <c r="D2487" s="678">
        <v>1.1599999999999999</v>
      </c>
      <c r="E2487" s="654"/>
    </row>
    <row r="2488" spans="1:5" x14ac:dyDescent="0.2">
      <c r="A2488" s="674"/>
      <c r="B2488" s="685" t="s">
        <v>3055</v>
      </c>
      <c r="C2488" s="685" t="s">
        <v>3056</v>
      </c>
      <c r="D2488" s="678">
        <v>35948.0288</v>
      </c>
      <c r="E2488" s="654"/>
    </row>
    <row r="2489" spans="1:5" x14ac:dyDescent="0.2">
      <c r="A2489" s="674"/>
      <c r="B2489" s="685" t="s">
        <v>3057</v>
      </c>
      <c r="C2489" s="685" t="s">
        <v>3058</v>
      </c>
      <c r="D2489" s="678">
        <v>16921.917600000001</v>
      </c>
      <c r="E2489" s="654"/>
    </row>
    <row r="2490" spans="1:5" x14ac:dyDescent="0.2">
      <c r="A2490" s="674"/>
      <c r="B2490" s="685" t="s">
        <v>3059</v>
      </c>
      <c r="C2490" s="685" t="s">
        <v>3058</v>
      </c>
      <c r="D2490" s="678">
        <v>16921.917600000001</v>
      </c>
      <c r="E2490" s="654"/>
    </row>
    <row r="2491" spans="1:5" x14ac:dyDescent="0.2">
      <c r="A2491" s="674"/>
      <c r="B2491" s="685" t="s">
        <v>3060</v>
      </c>
      <c r="C2491" s="685" t="s">
        <v>3058</v>
      </c>
      <c r="D2491" s="678">
        <v>16921.917600000001</v>
      </c>
      <c r="E2491" s="654"/>
    </row>
    <row r="2492" spans="1:5" x14ac:dyDescent="0.2">
      <c r="A2492" s="674"/>
      <c r="B2492" s="685" t="s">
        <v>3061</v>
      </c>
      <c r="C2492" s="685" t="s">
        <v>3058</v>
      </c>
      <c r="D2492" s="678">
        <v>16921.917600000001</v>
      </c>
      <c r="E2492" s="654"/>
    </row>
    <row r="2493" spans="1:5" x14ac:dyDescent="0.2">
      <c r="A2493" s="674"/>
      <c r="B2493" s="685" t="s">
        <v>3062</v>
      </c>
      <c r="C2493" s="685" t="s">
        <v>3058</v>
      </c>
      <c r="D2493" s="678">
        <v>16921.917600000001</v>
      </c>
      <c r="E2493" s="654"/>
    </row>
    <row r="2494" spans="1:5" x14ac:dyDescent="0.2">
      <c r="A2494" s="674"/>
      <c r="B2494" s="685" t="s">
        <v>3063</v>
      </c>
      <c r="C2494" s="685" t="s">
        <v>3058</v>
      </c>
      <c r="D2494" s="678">
        <v>16921.917600000001</v>
      </c>
      <c r="E2494" s="654"/>
    </row>
    <row r="2495" spans="1:5" x14ac:dyDescent="0.2">
      <c r="A2495" s="674"/>
      <c r="B2495" s="685" t="s">
        <v>3064</v>
      </c>
      <c r="C2495" s="685" t="s">
        <v>3058</v>
      </c>
      <c r="D2495" s="678">
        <v>16921.917600000001</v>
      </c>
      <c r="E2495" s="654"/>
    </row>
    <row r="2496" spans="1:5" x14ac:dyDescent="0.2">
      <c r="A2496" s="674"/>
      <c r="B2496" s="685" t="s">
        <v>3065</v>
      </c>
      <c r="C2496" s="685" t="s">
        <v>3058</v>
      </c>
      <c r="D2496" s="678">
        <v>16921.917600000001</v>
      </c>
      <c r="E2496" s="654"/>
    </row>
    <row r="2497" spans="1:5" x14ac:dyDescent="0.2">
      <c r="A2497" s="674"/>
      <c r="B2497" s="685" t="s">
        <v>3066</v>
      </c>
      <c r="C2497" s="685" t="s">
        <v>3058</v>
      </c>
      <c r="D2497" s="678">
        <v>16921.917600000001</v>
      </c>
      <c r="E2497" s="654"/>
    </row>
    <row r="2498" spans="1:5" x14ac:dyDescent="0.2">
      <c r="A2498" s="674"/>
      <c r="B2498" s="685" t="s">
        <v>3067</v>
      </c>
      <c r="C2498" s="685" t="s">
        <v>3058</v>
      </c>
      <c r="D2498" s="678">
        <v>16921.917600000001</v>
      </c>
      <c r="E2498" s="654"/>
    </row>
    <row r="2499" spans="1:5" x14ac:dyDescent="0.2">
      <c r="A2499" s="674"/>
      <c r="B2499" s="685" t="s">
        <v>3068</v>
      </c>
      <c r="C2499" s="685" t="s">
        <v>3069</v>
      </c>
      <c r="D2499" s="678">
        <v>8740.6</v>
      </c>
      <c r="E2499" s="654"/>
    </row>
    <row r="2500" spans="1:5" x14ac:dyDescent="0.2">
      <c r="A2500" s="674"/>
      <c r="B2500" s="685" t="s">
        <v>3070</v>
      </c>
      <c r="C2500" s="685" t="s">
        <v>3069</v>
      </c>
      <c r="D2500" s="678">
        <v>9804.32</v>
      </c>
      <c r="E2500" s="654"/>
    </row>
    <row r="2501" spans="1:5" x14ac:dyDescent="0.2">
      <c r="A2501" s="674"/>
      <c r="B2501" s="685" t="s">
        <v>3071</v>
      </c>
      <c r="C2501" s="685" t="s">
        <v>3072</v>
      </c>
      <c r="D2501" s="678">
        <v>8338.9964</v>
      </c>
      <c r="E2501" s="654"/>
    </row>
    <row r="2502" spans="1:5" x14ac:dyDescent="0.2">
      <c r="A2502" s="674"/>
      <c r="B2502" s="685" t="s">
        <v>3073</v>
      </c>
      <c r="C2502" s="685" t="s">
        <v>3074</v>
      </c>
      <c r="D2502" s="678">
        <v>22398.0108</v>
      </c>
      <c r="E2502" s="654"/>
    </row>
    <row r="2503" spans="1:5" x14ac:dyDescent="0.2">
      <c r="A2503" s="674"/>
      <c r="B2503" s="685" t="s">
        <v>3075</v>
      </c>
      <c r="C2503" s="685" t="s">
        <v>3074</v>
      </c>
      <c r="D2503" s="678">
        <v>22398.0108</v>
      </c>
      <c r="E2503" s="654"/>
    </row>
    <row r="2504" spans="1:5" x14ac:dyDescent="0.2">
      <c r="A2504" s="674"/>
      <c r="B2504" s="685" t="s">
        <v>3076</v>
      </c>
      <c r="C2504" s="685" t="s">
        <v>3074</v>
      </c>
      <c r="D2504" s="678">
        <v>22398.0108</v>
      </c>
      <c r="E2504" s="654"/>
    </row>
    <row r="2505" spans="1:5" x14ac:dyDescent="0.2">
      <c r="A2505" s="674"/>
      <c r="B2505" s="685" t="s">
        <v>3077</v>
      </c>
      <c r="C2505" s="685" t="s">
        <v>3074</v>
      </c>
      <c r="D2505" s="678">
        <v>22398.0108</v>
      </c>
      <c r="E2505" s="654"/>
    </row>
    <row r="2506" spans="1:5" x14ac:dyDescent="0.2">
      <c r="A2506" s="674"/>
      <c r="B2506" s="685" t="s">
        <v>3078</v>
      </c>
      <c r="C2506" s="685" t="s">
        <v>3074</v>
      </c>
      <c r="D2506" s="678">
        <v>22398.0108</v>
      </c>
      <c r="E2506" s="654"/>
    </row>
    <row r="2507" spans="1:5" x14ac:dyDescent="0.2">
      <c r="A2507" s="674"/>
      <c r="B2507" s="685" t="s">
        <v>3079</v>
      </c>
      <c r="C2507" s="685" t="s">
        <v>3074</v>
      </c>
      <c r="D2507" s="678">
        <v>22398.0108</v>
      </c>
      <c r="E2507" s="654"/>
    </row>
    <row r="2508" spans="1:5" x14ac:dyDescent="0.2">
      <c r="A2508" s="674"/>
      <c r="B2508" s="685" t="s">
        <v>3080</v>
      </c>
      <c r="C2508" s="685" t="s">
        <v>3074</v>
      </c>
      <c r="D2508" s="678">
        <v>22398.0108</v>
      </c>
      <c r="E2508" s="654"/>
    </row>
    <row r="2509" spans="1:5" x14ac:dyDescent="0.2">
      <c r="A2509" s="674"/>
      <c r="B2509" s="685" t="s">
        <v>3081</v>
      </c>
      <c r="C2509" s="685" t="s">
        <v>3074</v>
      </c>
      <c r="D2509" s="678">
        <v>22398.0108</v>
      </c>
      <c r="E2509" s="654"/>
    </row>
    <row r="2510" spans="1:5" x14ac:dyDescent="0.2">
      <c r="A2510" s="674"/>
      <c r="B2510" s="685" t="s">
        <v>3082</v>
      </c>
      <c r="C2510" s="685" t="s">
        <v>3074</v>
      </c>
      <c r="D2510" s="678">
        <v>22398.0108</v>
      </c>
      <c r="E2510" s="654"/>
    </row>
    <row r="2511" spans="1:5" x14ac:dyDescent="0.2">
      <c r="A2511" s="674"/>
      <c r="B2511" s="685" t="s">
        <v>3083</v>
      </c>
      <c r="C2511" s="685" t="s">
        <v>3074</v>
      </c>
      <c r="D2511" s="678">
        <v>22398.0108</v>
      </c>
      <c r="E2511" s="654"/>
    </row>
    <row r="2512" spans="1:5" x14ac:dyDescent="0.2">
      <c r="A2512" s="674"/>
      <c r="B2512" s="685" t="s">
        <v>3084</v>
      </c>
      <c r="C2512" s="685" t="s">
        <v>3074</v>
      </c>
      <c r="D2512" s="678">
        <v>22398.0108</v>
      </c>
      <c r="E2512" s="654"/>
    </row>
    <row r="2513" spans="1:5" x14ac:dyDescent="0.2">
      <c r="A2513" s="674"/>
      <c r="B2513" s="685" t="s">
        <v>3085</v>
      </c>
      <c r="C2513" s="685" t="s">
        <v>3074</v>
      </c>
      <c r="D2513" s="678">
        <v>22398.0108</v>
      </c>
      <c r="E2513" s="654"/>
    </row>
    <row r="2514" spans="1:5" x14ac:dyDescent="0.2">
      <c r="A2514" s="674"/>
      <c r="B2514" s="685" t="s">
        <v>3086</v>
      </c>
      <c r="C2514" s="685" t="s">
        <v>3074</v>
      </c>
      <c r="D2514" s="678">
        <v>22398.0108</v>
      </c>
      <c r="E2514" s="654"/>
    </row>
    <row r="2515" spans="1:5" x14ac:dyDescent="0.2">
      <c r="A2515" s="674"/>
      <c r="B2515" s="685" t="s">
        <v>3087</v>
      </c>
      <c r="C2515" s="685" t="s">
        <v>3074</v>
      </c>
      <c r="D2515" s="678">
        <v>22398.0108</v>
      </c>
      <c r="E2515" s="654"/>
    </row>
    <row r="2516" spans="1:5" x14ac:dyDescent="0.2">
      <c r="A2516" s="674"/>
      <c r="B2516" s="685" t="s">
        <v>3088</v>
      </c>
      <c r="C2516" s="685" t="s">
        <v>3074</v>
      </c>
      <c r="D2516" s="678">
        <v>22398.0108</v>
      </c>
      <c r="E2516" s="654"/>
    </row>
    <row r="2517" spans="1:5" x14ac:dyDescent="0.2">
      <c r="A2517" s="674"/>
      <c r="B2517" s="685" t="s">
        <v>3089</v>
      </c>
      <c r="C2517" s="685" t="s">
        <v>3074</v>
      </c>
      <c r="D2517" s="678">
        <v>22398.0108</v>
      </c>
      <c r="E2517" s="654"/>
    </row>
    <row r="2518" spans="1:5" x14ac:dyDescent="0.2">
      <c r="A2518" s="674"/>
      <c r="B2518" s="685" t="s">
        <v>3090</v>
      </c>
      <c r="C2518" s="685" t="s">
        <v>3074</v>
      </c>
      <c r="D2518" s="678">
        <v>22398.0108</v>
      </c>
      <c r="E2518" s="654"/>
    </row>
    <row r="2519" spans="1:5" x14ac:dyDescent="0.2">
      <c r="A2519" s="674"/>
      <c r="B2519" s="685" t="s">
        <v>3091</v>
      </c>
      <c r="C2519" s="685" t="s">
        <v>3074</v>
      </c>
      <c r="D2519" s="678">
        <v>22398.0108</v>
      </c>
      <c r="E2519" s="654"/>
    </row>
    <row r="2520" spans="1:5" x14ac:dyDescent="0.2">
      <c r="A2520" s="674"/>
      <c r="B2520" s="685" t="s">
        <v>3092</v>
      </c>
      <c r="C2520" s="685" t="s">
        <v>3074</v>
      </c>
      <c r="D2520" s="678">
        <v>22398.0108</v>
      </c>
      <c r="E2520" s="654"/>
    </row>
    <row r="2521" spans="1:5" x14ac:dyDescent="0.2">
      <c r="A2521" s="674"/>
      <c r="B2521" s="685" t="s">
        <v>3093</v>
      </c>
      <c r="C2521" s="685" t="s">
        <v>3074</v>
      </c>
      <c r="D2521" s="678">
        <v>22398.0108</v>
      </c>
      <c r="E2521" s="654"/>
    </row>
    <row r="2522" spans="1:5" x14ac:dyDescent="0.2">
      <c r="A2522" s="674"/>
      <c r="B2522" s="685" t="s">
        <v>3094</v>
      </c>
      <c r="C2522" s="685" t="s">
        <v>3074</v>
      </c>
      <c r="D2522" s="678">
        <v>22398.0108</v>
      </c>
      <c r="E2522" s="654"/>
    </row>
    <row r="2523" spans="1:5" x14ac:dyDescent="0.2">
      <c r="A2523" s="674"/>
      <c r="B2523" s="685" t="s">
        <v>3095</v>
      </c>
      <c r="C2523" s="685" t="s">
        <v>3074</v>
      </c>
      <c r="D2523" s="678">
        <v>22398.0108</v>
      </c>
      <c r="E2523" s="654"/>
    </row>
    <row r="2524" spans="1:5" x14ac:dyDescent="0.2">
      <c r="A2524" s="674"/>
      <c r="B2524" s="685" t="s">
        <v>3096</v>
      </c>
      <c r="C2524" s="685" t="s">
        <v>3074</v>
      </c>
      <c r="D2524" s="678">
        <v>22398.0108</v>
      </c>
      <c r="E2524" s="654"/>
    </row>
    <row r="2525" spans="1:5" x14ac:dyDescent="0.2">
      <c r="A2525" s="674"/>
      <c r="B2525" s="685" t="s">
        <v>3097</v>
      </c>
      <c r="C2525" s="685" t="s">
        <v>3074</v>
      </c>
      <c r="D2525" s="678">
        <v>22398.0108</v>
      </c>
      <c r="E2525" s="654"/>
    </row>
    <row r="2526" spans="1:5" x14ac:dyDescent="0.2">
      <c r="A2526" s="674"/>
      <c r="B2526" s="685" t="s">
        <v>3098</v>
      </c>
      <c r="C2526" s="685" t="s">
        <v>3074</v>
      </c>
      <c r="D2526" s="678">
        <v>22398.0108</v>
      </c>
      <c r="E2526" s="654"/>
    </row>
    <row r="2527" spans="1:5" x14ac:dyDescent="0.2">
      <c r="A2527" s="674"/>
      <c r="B2527" s="685" t="s">
        <v>3099</v>
      </c>
      <c r="C2527" s="685" t="s">
        <v>3074</v>
      </c>
      <c r="D2527" s="678">
        <v>22398.0108</v>
      </c>
      <c r="E2527" s="654"/>
    </row>
    <row r="2528" spans="1:5" x14ac:dyDescent="0.2">
      <c r="A2528" s="674"/>
      <c r="B2528" s="685" t="s">
        <v>3100</v>
      </c>
      <c r="C2528" s="685" t="s">
        <v>3074</v>
      </c>
      <c r="D2528" s="678">
        <v>22398.0108</v>
      </c>
      <c r="E2528" s="654"/>
    </row>
    <row r="2529" spans="1:5" x14ac:dyDescent="0.2">
      <c r="A2529" s="674"/>
      <c r="B2529" s="685" t="s">
        <v>3101</v>
      </c>
      <c r="C2529" s="685" t="s">
        <v>3074</v>
      </c>
      <c r="D2529" s="678">
        <v>22398.0108</v>
      </c>
      <c r="E2529" s="654"/>
    </row>
    <row r="2530" spans="1:5" x14ac:dyDescent="0.2">
      <c r="A2530" s="674"/>
      <c r="B2530" s="685" t="s">
        <v>3102</v>
      </c>
      <c r="C2530" s="685" t="s">
        <v>3074</v>
      </c>
      <c r="D2530" s="678">
        <v>22398.0108</v>
      </c>
      <c r="E2530" s="654"/>
    </row>
    <row r="2531" spans="1:5" x14ac:dyDescent="0.2">
      <c r="A2531" s="674"/>
      <c r="B2531" s="685" t="s">
        <v>3103</v>
      </c>
      <c r="C2531" s="685" t="s">
        <v>3074</v>
      </c>
      <c r="D2531" s="678">
        <v>22398.0108</v>
      </c>
      <c r="E2531" s="654"/>
    </row>
    <row r="2532" spans="1:5" x14ac:dyDescent="0.2">
      <c r="A2532" s="674"/>
      <c r="B2532" s="685" t="s">
        <v>3104</v>
      </c>
      <c r="C2532" s="685" t="s">
        <v>3074</v>
      </c>
      <c r="D2532" s="678">
        <v>22398.0108</v>
      </c>
      <c r="E2532" s="654"/>
    </row>
    <row r="2533" spans="1:5" x14ac:dyDescent="0.2">
      <c r="A2533" s="674"/>
      <c r="B2533" s="685" t="s">
        <v>3105</v>
      </c>
      <c r="C2533" s="685" t="s">
        <v>3074</v>
      </c>
      <c r="D2533" s="678">
        <v>22398.0108</v>
      </c>
      <c r="E2533" s="654"/>
    </row>
    <row r="2534" spans="1:5" x14ac:dyDescent="0.2">
      <c r="A2534" s="674"/>
      <c r="B2534" s="685" t="s">
        <v>3106</v>
      </c>
      <c r="C2534" s="685" t="s">
        <v>3074</v>
      </c>
      <c r="D2534" s="678">
        <v>22398.0108</v>
      </c>
      <c r="E2534" s="654"/>
    </row>
    <row r="2535" spans="1:5" x14ac:dyDescent="0.2">
      <c r="A2535" s="674"/>
      <c r="B2535" s="685" t="s">
        <v>3107</v>
      </c>
      <c r="C2535" s="685" t="s">
        <v>3074</v>
      </c>
      <c r="D2535" s="678">
        <v>22398.0108</v>
      </c>
      <c r="E2535" s="654"/>
    </row>
    <row r="2536" spans="1:5" x14ac:dyDescent="0.2">
      <c r="A2536" s="674"/>
      <c r="B2536" s="685" t="s">
        <v>3108</v>
      </c>
      <c r="C2536" s="685" t="s">
        <v>3074</v>
      </c>
      <c r="D2536" s="678">
        <v>22398.0108</v>
      </c>
      <c r="E2536" s="654"/>
    </row>
    <row r="2537" spans="1:5" x14ac:dyDescent="0.2">
      <c r="A2537" s="674"/>
      <c r="B2537" s="685" t="s">
        <v>3109</v>
      </c>
      <c r="C2537" s="685" t="s">
        <v>3074</v>
      </c>
      <c r="D2537" s="678">
        <v>22398.0108</v>
      </c>
      <c r="E2537" s="654"/>
    </row>
    <row r="2538" spans="1:5" x14ac:dyDescent="0.2">
      <c r="A2538" s="674"/>
      <c r="B2538" s="685" t="s">
        <v>3110</v>
      </c>
      <c r="C2538" s="685" t="s">
        <v>3074</v>
      </c>
      <c r="D2538" s="678">
        <v>22398.0108</v>
      </c>
      <c r="E2538" s="654"/>
    </row>
    <row r="2539" spans="1:5" x14ac:dyDescent="0.2">
      <c r="A2539" s="674"/>
      <c r="B2539" s="685" t="s">
        <v>3111</v>
      </c>
      <c r="C2539" s="685" t="s">
        <v>3074</v>
      </c>
      <c r="D2539" s="678">
        <v>22398.0108</v>
      </c>
      <c r="E2539" s="654"/>
    </row>
    <row r="2540" spans="1:5" x14ac:dyDescent="0.2">
      <c r="A2540" s="674"/>
      <c r="B2540" s="685" t="s">
        <v>3112</v>
      </c>
      <c r="C2540" s="685" t="s">
        <v>3074</v>
      </c>
      <c r="D2540" s="678">
        <v>22398.0108</v>
      </c>
      <c r="E2540" s="654"/>
    </row>
    <row r="2541" spans="1:5" x14ac:dyDescent="0.2">
      <c r="A2541" s="674"/>
      <c r="B2541" s="685" t="s">
        <v>3113</v>
      </c>
      <c r="C2541" s="685" t="s">
        <v>3074</v>
      </c>
      <c r="D2541" s="678">
        <v>22398.0108</v>
      </c>
      <c r="E2541" s="654"/>
    </row>
    <row r="2542" spans="1:5" x14ac:dyDescent="0.2">
      <c r="A2542" s="674"/>
      <c r="B2542" s="685" t="s">
        <v>3114</v>
      </c>
      <c r="C2542" s="685" t="s">
        <v>3074</v>
      </c>
      <c r="D2542" s="678">
        <v>22398.0108</v>
      </c>
      <c r="E2542" s="654"/>
    </row>
    <row r="2543" spans="1:5" x14ac:dyDescent="0.2">
      <c r="A2543" s="674"/>
      <c r="B2543" s="685" t="s">
        <v>3115</v>
      </c>
      <c r="C2543" s="685" t="s">
        <v>3074</v>
      </c>
      <c r="D2543" s="678">
        <v>22398.0108</v>
      </c>
      <c r="E2543" s="654"/>
    </row>
    <row r="2544" spans="1:5" x14ac:dyDescent="0.2">
      <c r="A2544" s="674"/>
      <c r="B2544" s="685" t="s">
        <v>3116</v>
      </c>
      <c r="C2544" s="685" t="s">
        <v>3074</v>
      </c>
      <c r="D2544" s="678">
        <v>22398.0108</v>
      </c>
      <c r="E2544" s="654"/>
    </row>
    <row r="2545" spans="1:5" x14ac:dyDescent="0.2">
      <c r="A2545" s="674"/>
      <c r="B2545" s="685" t="s">
        <v>3117</v>
      </c>
      <c r="C2545" s="685" t="s">
        <v>3074</v>
      </c>
      <c r="D2545" s="678">
        <v>22398.0108</v>
      </c>
      <c r="E2545" s="654"/>
    </row>
    <row r="2546" spans="1:5" x14ac:dyDescent="0.2">
      <c r="A2546" s="674"/>
      <c r="B2546" s="685" t="s">
        <v>3118</v>
      </c>
      <c r="C2546" s="685" t="s">
        <v>3074</v>
      </c>
      <c r="D2546" s="678">
        <v>22398.0108</v>
      </c>
      <c r="E2546" s="654"/>
    </row>
    <row r="2547" spans="1:5" x14ac:dyDescent="0.2">
      <c r="A2547" s="674"/>
      <c r="B2547" s="685" t="s">
        <v>3119</v>
      </c>
      <c r="C2547" s="685" t="s">
        <v>3074</v>
      </c>
      <c r="D2547" s="678">
        <v>22398.0108</v>
      </c>
      <c r="E2547" s="654"/>
    </row>
    <row r="2548" spans="1:5" x14ac:dyDescent="0.2">
      <c r="A2548" s="674"/>
      <c r="B2548" s="685" t="s">
        <v>3120</v>
      </c>
      <c r="C2548" s="685" t="s">
        <v>3074</v>
      </c>
      <c r="D2548" s="678">
        <v>22398.0108</v>
      </c>
      <c r="E2548" s="654"/>
    </row>
    <row r="2549" spans="1:5" x14ac:dyDescent="0.2">
      <c r="A2549" s="674"/>
      <c r="B2549" s="685" t="s">
        <v>3121</v>
      </c>
      <c r="C2549" s="685" t="s">
        <v>3074</v>
      </c>
      <c r="D2549" s="678">
        <v>22398.0108</v>
      </c>
      <c r="E2549" s="654"/>
    </row>
    <row r="2550" spans="1:5" x14ac:dyDescent="0.2">
      <c r="A2550" s="674"/>
      <c r="B2550" s="685" t="s">
        <v>3122</v>
      </c>
      <c r="C2550" s="685" t="s">
        <v>3074</v>
      </c>
      <c r="D2550" s="678">
        <v>22398.0108</v>
      </c>
      <c r="E2550" s="654"/>
    </row>
    <row r="2551" spans="1:5" x14ac:dyDescent="0.2">
      <c r="A2551" s="674"/>
      <c r="B2551" s="685" t="s">
        <v>3123</v>
      </c>
      <c r="C2551" s="685" t="s">
        <v>3074</v>
      </c>
      <c r="D2551" s="678">
        <v>22398.0108</v>
      </c>
      <c r="E2551" s="654"/>
    </row>
    <row r="2552" spans="1:5" x14ac:dyDescent="0.2">
      <c r="A2552" s="674"/>
      <c r="B2552" s="685" t="s">
        <v>3124</v>
      </c>
      <c r="C2552" s="685" t="s">
        <v>3074</v>
      </c>
      <c r="D2552" s="678">
        <v>22398.0108</v>
      </c>
      <c r="E2552" s="654"/>
    </row>
    <row r="2553" spans="1:5" x14ac:dyDescent="0.2">
      <c r="A2553" s="674"/>
      <c r="B2553" s="685" t="s">
        <v>3125</v>
      </c>
      <c r="C2553" s="685" t="s">
        <v>3074</v>
      </c>
      <c r="D2553" s="678">
        <v>22398.0108</v>
      </c>
      <c r="E2553" s="654"/>
    </row>
    <row r="2554" spans="1:5" x14ac:dyDescent="0.2">
      <c r="A2554" s="674"/>
      <c r="B2554" s="685" t="s">
        <v>3126</v>
      </c>
      <c r="C2554" s="685" t="s">
        <v>3074</v>
      </c>
      <c r="D2554" s="678">
        <v>22398.0108</v>
      </c>
      <c r="E2554" s="654"/>
    </row>
    <row r="2555" spans="1:5" x14ac:dyDescent="0.2">
      <c r="A2555" s="674"/>
      <c r="B2555" s="685" t="s">
        <v>3127</v>
      </c>
      <c r="C2555" s="685" t="s">
        <v>3074</v>
      </c>
      <c r="D2555" s="678">
        <v>22398.0108</v>
      </c>
      <c r="E2555" s="654"/>
    </row>
    <row r="2556" spans="1:5" x14ac:dyDescent="0.2">
      <c r="A2556" s="674"/>
      <c r="B2556" s="685" t="s">
        <v>3128</v>
      </c>
      <c r="C2556" s="685" t="s">
        <v>3074</v>
      </c>
      <c r="D2556" s="678">
        <v>22398.0108</v>
      </c>
      <c r="E2556" s="654"/>
    </row>
    <row r="2557" spans="1:5" x14ac:dyDescent="0.2">
      <c r="A2557" s="674"/>
      <c r="B2557" s="685" t="s">
        <v>3129</v>
      </c>
      <c r="C2557" s="685" t="s">
        <v>3074</v>
      </c>
      <c r="D2557" s="678">
        <v>22398.0108</v>
      </c>
      <c r="E2557" s="654"/>
    </row>
    <row r="2558" spans="1:5" x14ac:dyDescent="0.2">
      <c r="A2558" s="674"/>
      <c r="B2558" s="685" t="s">
        <v>3130</v>
      </c>
      <c r="C2558" s="685" t="s">
        <v>3074</v>
      </c>
      <c r="D2558" s="678">
        <v>22398.0108</v>
      </c>
      <c r="E2558" s="654"/>
    </row>
    <row r="2559" spans="1:5" x14ac:dyDescent="0.2">
      <c r="A2559" s="674"/>
      <c r="B2559" s="685" t="s">
        <v>3131</v>
      </c>
      <c r="C2559" s="685" t="s">
        <v>3074</v>
      </c>
      <c r="D2559" s="678">
        <v>22398.0108</v>
      </c>
      <c r="E2559" s="654"/>
    </row>
    <row r="2560" spans="1:5" x14ac:dyDescent="0.2">
      <c r="A2560" s="674"/>
      <c r="B2560" s="685" t="s">
        <v>3132</v>
      </c>
      <c r="C2560" s="685" t="s">
        <v>3074</v>
      </c>
      <c r="D2560" s="678">
        <v>22398.0108</v>
      </c>
      <c r="E2560" s="654"/>
    </row>
    <row r="2561" spans="1:5" x14ac:dyDescent="0.2">
      <c r="A2561" s="674"/>
      <c r="B2561" s="685" t="s">
        <v>3133</v>
      </c>
      <c r="C2561" s="685" t="s">
        <v>3074</v>
      </c>
      <c r="D2561" s="678">
        <v>22398.0108</v>
      </c>
      <c r="E2561" s="654"/>
    </row>
    <row r="2562" spans="1:5" x14ac:dyDescent="0.2">
      <c r="A2562" s="674"/>
      <c r="B2562" s="685" t="s">
        <v>3134</v>
      </c>
      <c r="C2562" s="685" t="s">
        <v>3074</v>
      </c>
      <c r="D2562" s="678">
        <v>22398.0108</v>
      </c>
      <c r="E2562" s="654"/>
    </row>
    <row r="2563" spans="1:5" x14ac:dyDescent="0.2">
      <c r="A2563" s="674"/>
      <c r="B2563" s="685" t="s">
        <v>3135</v>
      </c>
      <c r="C2563" s="685" t="s">
        <v>3074</v>
      </c>
      <c r="D2563" s="678">
        <v>22398.0108</v>
      </c>
      <c r="E2563" s="654"/>
    </row>
    <row r="2564" spans="1:5" x14ac:dyDescent="0.2">
      <c r="A2564" s="674"/>
      <c r="B2564" s="685" t="s">
        <v>3136</v>
      </c>
      <c r="C2564" s="685" t="s">
        <v>3074</v>
      </c>
      <c r="D2564" s="678">
        <v>22398.0108</v>
      </c>
      <c r="E2564" s="654"/>
    </row>
    <row r="2565" spans="1:5" x14ac:dyDescent="0.2">
      <c r="A2565" s="674"/>
      <c r="B2565" s="685" t="s">
        <v>3137</v>
      </c>
      <c r="C2565" s="685" t="s">
        <v>3074</v>
      </c>
      <c r="D2565" s="678">
        <v>22398.0108</v>
      </c>
      <c r="E2565" s="654"/>
    </row>
    <row r="2566" spans="1:5" x14ac:dyDescent="0.2">
      <c r="A2566" s="674"/>
      <c r="B2566" s="685" t="s">
        <v>3138</v>
      </c>
      <c r="C2566" s="685" t="s">
        <v>3074</v>
      </c>
      <c r="D2566" s="678">
        <v>22398.0108</v>
      </c>
      <c r="E2566" s="654"/>
    </row>
    <row r="2567" spans="1:5" x14ac:dyDescent="0.2">
      <c r="A2567" s="674"/>
      <c r="B2567" s="685" t="s">
        <v>3139</v>
      </c>
      <c r="C2567" s="685" t="s">
        <v>3074</v>
      </c>
      <c r="D2567" s="678">
        <v>22398.0108</v>
      </c>
      <c r="E2567" s="654"/>
    </row>
    <row r="2568" spans="1:5" x14ac:dyDescent="0.2">
      <c r="A2568" s="674"/>
      <c r="B2568" s="685" t="s">
        <v>3140</v>
      </c>
      <c r="C2568" s="685" t="s">
        <v>3074</v>
      </c>
      <c r="D2568" s="678">
        <v>22398.0108</v>
      </c>
      <c r="E2568" s="654"/>
    </row>
    <row r="2569" spans="1:5" x14ac:dyDescent="0.2">
      <c r="A2569" s="674"/>
      <c r="B2569" s="685" t="s">
        <v>3141</v>
      </c>
      <c r="C2569" s="685" t="s">
        <v>3074</v>
      </c>
      <c r="D2569" s="678">
        <v>22398.0108</v>
      </c>
      <c r="E2569" s="654"/>
    </row>
    <row r="2570" spans="1:5" x14ac:dyDescent="0.2">
      <c r="A2570" s="674"/>
      <c r="B2570" s="685" t="s">
        <v>3142</v>
      </c>
      <c r="C2570" s="685" t="s">
        <v>3074</v>
      </c>
      <c r="D2570" s="678">
        <v>22398.0108</v>
      </c>
      <c r="E2570" s="654"/>
    </row>
    <row r="2571" spans="1:5" x14ac:dyDescent="0.2">
      <c r="A2571" s="674"/>
      <c r="B2571" s="685" t="s">
        <v>3143</v>
      </c>
      <c r="C2571" s="685" t="s">
        <v>3074</v>
      </c>
      <c r="D2571" s="678">
        <v>22398.0108</v>
      </c>
      <c r="E2571" s="654"/>
    </row>
    <row r="2572" spans="1:5" x14ac:dyDescent="0.2">
      <c r="A2572" s="674"/>
      <c r="B2572" s="685" t="s">
        <v>3144</v>
      </c>
      <c r="C2572" s="685" t="s">
        <v>3074</v>
      </c>
      <c r="D2572" s="678">
        <v>22398.0108</v>
      </c>
      <c r="E2572" s="654"/>
    </row>
    <row r="2573" spans="1:5" x14ac:dyDescent="0.2">
      <c r="A2573" s="674"/>
      <c r="B2573" s="685" t="s">
        <v>3145</v>
      </c>
      <c r="C2573" s="685" t="s">
        <v>3074</v>
      </c>
      <c r="D2573" s="678">
        <v>22398.0108</v>
      </c>
      <c r="E2573" s="654"/>
    </row>
    <row r="2574" spans="1:5" x14ac:dyDescent="0.2">
      <c r="A2574" s="674"/>
      <c r="B2574" s="685" t="s">
        <v>3146</v>
      </c>
      <c r="C2574" s="685" t="s">
        <v>3074</v>
      </c>
      <c r="D2574" s="678">
        <v>22398.0108</v>
      </c>
      <c r="E2574" s="654"/>
    </row>
    <row r="2575" spans="1:5" x14ac:dyDescent="0.2">
      <c r="A2575" s="674"/>
      <c r="B2575" s="685" t="s">
        <v>3147</v>
      </c>
      <c r="C2575" s="685" t="s">
        <v>3074</v>
      </c>
      <c r="D2575" s="678">
        <v>22398.0108</v>
      </c>
      <c r="E2575" s="654"/>
    </row>
    <row r="2576" spans="1:5" x14ac:dyDescent="0.2">
      <c r="A2576" s="674"/>
      <c r="B2576" s="685" t="s">
        <v>3148</v>
      </c>
      <c r="C2576" s="685" t="s">
        <v>3074</v>
      </c>
      <c r="D2576" s="678">
        <v>22398.0108</v>
      </c>
      <c r="E2576" s="654"/>
    </row>
    <row r="2577" spans="1:5" x14ac:dyDescent="0.2">
      <c r="A2577" s="674"/>
      <c r="B2577" s="685" t="s">
        <v>3149</v>
      </c>
      <c r="C2577" s="685" t="s">
        <v>3074</v>
      </c>
      <c r="D2577" s="678">
        <v>22398.0108</v>
      </c>
      <c r="E2577" s="654"/>
    </row>
    <row r="2578" spans="1:5" x14ac:dyDescent="0.2">
      <c r="A2578" s="674"/>
      <c r="B2578" s="685" t="s">
        <v>3150</v>
      </c>
      <c r="C2578" s="685" t="s">
        <v>3074</v>
      </c>
      <c r="D2578" s="678">
        <v>22398.0108</v>
      </c>
      <c r="E2578" s="654"/>
    </row>
    <row r="2579" spans="1:5" x14ac:dyDescent="0.2">
      <c r="A2579" s="674"/>
      <c r="B2579" s="685" t="s">
        <v>3151</v>
      </c>
      <c r="C2579" s="685" t="s">
        <v>3074</v>
      </c>
      <c r="D2579" s="678">
        <v>27215.815600000002</v>
      </c>
      <c r="E2579" s="654"/>
    </row>
    <row r="2580" spans="1:5" x14ac:dyDescent="0.2">
      <c r="A2580" s="674"/>
      <c r="B2580" s="685" t="s">
        <v>3152</v>
      </c>
      <c r="C2580" s="685" t="s">
        <v>3074</v>
      </c>
      <c r="D2580" s="678">
        <v>27215.815600000002</v>
      </c>
      <c r="E2580" s="654"/>
    </row>
    <row r="2581" spans="1:5" x14ac:dyDescent="0.2">
      <c r="A2581" s="674"/>
      <c r="B2581" s="685" t="s">
        <v>3153</v>
      </c>
      <c r="C2581" s="685" t="s">
        <v>3074</v>
      </c>
      <c r="D2581" s="678">
        <v>27215.815600000002</v>
      </c>
      <c r="E2581" s="654"/>
    </row>
    <row r="2582" spans="1:5" x14ac:dyDescent="0.2">
      <c r="A2582" s="674"/>
      <c r="B2582" s="685" t="s">
        <v>3154</v>
      </c>
      <c r="C2582" s="685" t="s">
        <v>3074</v>
      </c>
      <c r="D2582" s="678">
        <v>27215.815600000002</v>
      </c>
      <c r="E2582" s="654"/>
    </row>
    <row r="2583" spans="1:5" x14ac:dyDescent="0.2">
      <c r="A2583" s="674"/>
      <c r="B2583" s="685" t="s">
        <v>3155</v>
      </c>
      <c r="C2583" s="685" t="s">
        <v>3074</v>
      </c>
      <c r="D2583" s="678">
        <v>27215.815600000002</v>
      </c>
      <c r="E2583" s="654"/>
    </row>
    <row r="2584" spans="1:5" x14ac:dyDescent="0.2">
      <c r="A2584" s="674"/>
      <c r="B2584" s="685" t="s">
        <v>3156</v>
      </c>
      <c r="C2584" s="685" t="s">
        <v>3074</v>
      </c>
      <c r="D2584" s="678">
        <v>27215.815600000002</v>
      </c>
      <c r="E2584" s="654"/>
    </row>
    <row r="2585" spans="1:5" x14ac:dyDescent="0.2">
      <c r="A2585" s="674"/>
      <c r="B2585" s="685" t="s">
        <v>3157</v>
      </c>
      <c r="C2585" s="685" t="s">
        <v>3074</v>
      </c>
      <c r="D2585" s="678">
        <v>27215.815600000002</v>
      </c>
      <c r="E2585" s="654"/>
    </row>
    <row r="2586" spans="1:5" x14ac:dyDescent="0.2">
      <c r="A2586" s="674"/>
      <c r="B2586" s="685" t="s">
        <v>3158</v>
      </c>
      <c r="C2586" s="685" t="s">
        <v>3074</v>
      </c>
      <c r="D2586" s="678">
        <v>27215.815600000002</v>
      </c>
      <c r="E2586" s="654"/>
    </row>
    <row r="2587" spans="1:5" x14ac:dyDescent="0.2">
      <c r="A2587" s="674"/>
      <c r="B2587" s="685" t="s">
        <v>3159</v>
      </c>
      <c r="C2587" s="685" t="s">
        <v>3074</v>
      </c>
      <c r="D2587" s="678">
        <v>27215.815600000002</v>
      </c>
      <c r="E2587" s="654"/>
    </row>
    <row r="2588" spans="1:5" x14ac:dyDescent="0.2">
      <c r="A2588" s="674"/>
      <c r="B2588" s="685" t="s">
        <v>3160</v>
      </c>
      <c r="C2588" s="685" t="s">
        <v>3074</v>
      </c>
      <c r="D2588" s="678">
        <v>27215.815600000002</v>
      </c>
      <c r="E2588" s="654"/>
    </row>
    <row r="2589" spans="1:5" x14ac:dyDescent="0.2">
      <c r="A2589" s="674"/>
      <c r="B2589" s="685" t="s">
        <v>3161</v>
      </c>
      <c r="C2589" s="685" t="s">
        <v>3074</v>
      </c>
      <c r="D2589" s="678">
        <v>27215.815600000002</v>
      </c>
      <c r="E2589" s="654"/>
    </row>
    <row r="2590" spans="1:5" x14ac:dyDescent="0.2">
      <c r="A2590" s="674"/>
      <c r="B2590" s="685" t="s">
        <v>3162</v>
      </c>
      <c r="C2590" s="685" t="s">
        <v>3074</v>
      </c>
      <c r="D2590" s="678">
        <v>27215.815600000002</v>
      </c>
      <c r="E2590" s="654"/>
    </row>
    <row r="2591" spans="1:5" x14ac:dyDescent="0.2">
      <c r="A2591" s="674"/>
      <c r="B2591" s="685" t="s">
        <v>3163</v>
      </c>
      <c r="C2591" s="685" t="s">
        <v>3074</v>
      </c>
      <c r="D2591" s="678">
        <v>27215.815600000002</v>
      </c>
      <c r="E2591" s="654"/>
    </row>
    <row r="2592" spans="1:5" x14ac:dyDescent="0.2">
      <c r="A2592" s="674"/>
      <c r="B2592" s="685" t="s">
        <v>3164</v>
      </c>
      <c r="C2592" s="685" t="s">
        <v>3074</v>
      </c>
      <c r="D2592" s="678">
        <v>27215.815600000002</v>
      </c>
      <c r="E2592" s="654"/>
    </row>
    <row r="2593" spans="1:5" x14ac:dyDescent="0.2">
      <c r="A2593" s="674"/>
      <c r="B2593" s="685" t="s">
        <v>3165</v>
      </c>
      <c r="C2593" s="685" t="s">
        <v>3074</v>
      </c>
      <c r="D2593" s="678">
        <v>27215.815600000002</v>
      </c>
      <c r="E2593" s="654"/>
    </row>
    <row r="2594" spans="1:5" x14ac:dyDescent="0.2">
      <c r="A2594" s="674"/>
      <c r="B2594" s="685" t="s">
        <v>3166</v>
      </c>
      <c r="C2594" s="685" t="s">
        <v>3074</v>
      </c>
      <c r="D2594" s="678">
        <v>27215.815600000002</v>
      </c>
      <c r="E2594" s="654"/>
    </row>
    <row r="2595" spans="1:5" x14ac:dyDescent="0.2">
      <c r="A2595" s="674"/>
      <c r="B2595" s="685" t="s">
        <v>3167</v>
      </c>
      <c r="C2595" s="685" t="s">
        <v>3074</v>
      </c>
      <c r="D2595" s="678">
        <v>27215.815600000002</v>
      </c>
      <c r="E2595" s="654"/>
    </row>
    <row r="2596" spans="1:5" x14ac:dyDescent="0.2">
      <c r="A2596" s="674"/>
      <c r="B2596" s="685" t="s">
        <v>3168</v>
      </c>
      <c r="C2596" s="685" t="s">
        <v>3074</v>
      </c>
      <c r="D2596" s="678">
        <v>27215.815600000002</v>
      </c>
      <c r="E2596" s="654"/>
    </row>
    <row r="2597" spans="1:5" x14ac:dyDescent="0.2">
      <c r="A2597" s="674"/>
      <c r="B2597" s="685" t="s">
        <v>3169</v>
      </c>
      <c r="C2597" s="685" t="s">
        <v>3074</v>
      </c>
      <c r="D2597" s="678">
        <v>27215.815600000002</v>
      </c>
      <c r="E2597" s="654"/>
    </row>
    <row r="2598" spans="1:5" x14ac:dyDescent="0.2">
      <c r="A2598" s="674"/>
      <c r="B2598" s="685" t="s">
        <v>3170</v>
      </c>
      <c r="C2598" s="685" t="s">
        <v>3074</v>
      </c>
      <c r="D2598" s="678">
        <v>27215.815600000002</v>
      </c>
      <c r="E2598" s="654"/>
    </row>
    <row r="2599" spans="1:5" x14ac:dyDescent="0.2">
      <c r="A2599" s="674"/>
      <c r="B2599" s="685" t="s">
        <v>3171</v>
      </c>
      <c r="C2599" s="685" t="s">
        <v>3074</v>
      </c>
      <c r="D2599" s="678">
        <v>27215.815600000002</v>
      </c>
      <c r="E2599" s="654"/>
    </row>
    <row r="2600" spans="1:5" x14ac:dyDescent="0.2">
      <c r="A2600" s="674"/>
      <c r="B2600" s="685" t="s">
        <v>3172</v>
      </c>
      <c r="C2600" s="685" t="s">
        <v>3074</v>
      </c>
      <c r="D2600" s="678">
        <v>27215.815600000002</v>
      </c>
      <c r="E2600" s="654"/>
    </row>
    <row r="2601" spans="1:5" x14ac:dyDescent="0.2">
      <c r="A2601" s="674"/>
      <c r="B2601" s="685" t="s">
        <v>3173</v>
      </c>
      <c r="C2601" s="685" t="s">
        <v>3074</v>
      </c>
      <c r="D2601" s="678">
        <v>27215.815600000002</v>
      </c>
      <c r="E2601" s="654"/>
    </row>
    <row r="2602" spans="1:5" x14ac:dyDescent="0.2">
      <c r="A2602" s="674"/>
      <c r="B2602" s="685" t="s">
        <v>3174</v>
      </c>
      <c r="C2602" s="685" t="s">
        <v>3074</v>
      </c>
      <c r="D2602" s="678">
        <v>27215.815600000002</v>
      </c>
      <c r="E2602" s="654"/>
    </row>
    <row r="2603" spans="1:5" x14ac:dyDescent="0.2">
      <c r="A2603" s="674"/>
      <c r="B2603" s="685" t="s">
        <v>3175</v>
      </c>
      <c r="C2603" s="685" t="s">
        <v>3074</v>
      </c>
      <c r="D2603" s="678">
        <v>27215.815600000002</v>
      </c>
      <c r="E2603" s="654"/>
    </row>
    <row r="2604" spans="1:5" x14ac:dyDescent="0.2">
      <c r="A2604" s="674"/>
      <c r="B2604" s="685" t="s">
        <v>3176</v>
      </c>
      <c r="C2604" s="685" t="s">
        <v>3074</v>
      </c>
      <c r="D2604" s="678">
        <v>27215.815600000002</v>
      </c>
      <c r="E2604" s="654"/>
    </row>
    <row r="2605" spans="1:5" x14ac:dyDescent="0.2">
      <c r="A2605" s="674"/>
      <c r="B2605" s="685" t="s">
        <v>3177</v>
      </c>
      <c r="C2605" s="685" t="s">
        <v>3074</v>
      </c>
      <c r="D2605" s="678">
        <v>27215.815600000002</v>
      </c>
      <c r="E2605" s="654"/>
    </row>
    <row r="2606" spans="1:5" x14ac:dyDescent="0.2">
      <c r="A2606" s="674"/>
      <c r="B2606" s="685" t="s">
        <v>3178</v>
      </c>
      <c r="C2606" s="685" t="s">
        <v>3074</v>
      </c>
      <c r="D2606" s="678">
        <v>27215.815600000002</v>
      </c>
      <c r="E2606" s="654"/>
    </row>
    <row r="2607" spans="1:5" x14ac:dyDescent="0.2">
      <c r="A2607" s="674"/>
      <c r="B2607" s="685" t="s">
        <v>3179</v>
      </c>
      <c r="C2607" s="685" t="s">
        <v>3074</v>
      </c>
      <c r="D2607" s="678">
        <v>27215.815600000002</v>
      </c>
      <c r="E2607" s="654"/>
    </row>
    <row r="2608" spans="1:5" x14ac:dyDescent="0.2">
      <c r="A2608" s="674"/>
      <c r="B2608" s="685" t="s">
        <v>3180</v>
      </c>
      <c r="C2608" s="685" t="s">
        <v>3074</v>
      </c>
      <c r="D2608" s="678">
        <v>27215.815600000002</v>
      </c>
      <c r="E2608" s="654"/>
    </row>
    <row r="2609" spans="1:5" x14ac:dyDescent="0.2">
      <c r="A2609" s="674"/>
      <c r="B2609" s="685" t="s">
        <v>3181</v>
      </c>
      <c r="C2609" s="685" t="s">
        <v>3182</v>
      </c>
      <c r="D2609" s="678">
        <v>1.1599999999999999</v>
      </c>
      <c r="E2609" s="654"/>
    </row>
    <row r="2610" spans="1:5" x14ac:dyDescent="0.2">
      <c r="A2610" s="674"/>
      <c r="B2610" s="685" t="s">
        <v>3183</v>
      </c>
      <c r="C2610" s="685" t="s">
        <v>3182</v>
      </c>
      <c r="D2610" s="678">
        <v>1.1599999999999999</v>
      </c>
      <c r="E2610" s="654"/>
    </row>
    <row r="2611" spans="1:5" x14ac:dyDescent="0.2">
      <c r="A2611" s="674"/>
      <c r="B2611" s="685" t="s">
        <v>3184</v>
      </c>
      <c r="C2611" s="685" t="s">
        <v>3182</v>
      </c>
      <c r="D2611" s="678">
        <v>1.1599999999999999</v>
      </c>
      <c r="E2611" s="654"/>
    </row>
    <row r="2612" spans="1:5" x14ac:dyDescent="0.2">
      <c r="A2612" s="674"/>
      <c r="B2612" s="685" t="s">
        <v>3185</v>
      </c>
      <c r="C2612" s="685" t="s">
        <v>3182</v>
      </c>
      <c r="D2612" s="678">
        <v>1.1599999999999999</v>
      </c>
      <c r="E2612" s="654"/>
    </row>
    <row r="2613" spans="1:5" x14ac:dyDescent="0.2">
      <c r="A2613" s="674"/>
      <c r="B2613" s="685" t="s">
        <v>3186</v>
      </c>
      <c r="C2613" s="685" t="s">
        <v>3182</v>
      </c>
      <c r="D2613" s="678">
        <v>1.1599999999999999</v>
      </c>
      <c r="E2613" s="654"/>
    </row>
    <row r="2614" spans="1:5" x14ac:dyDescent="0.2">
      <c r="A2614" s="674"/>
      <c r="B2614" s="685" t="s">
        <v>3187</v>
      </c>
      <c r="C2614" s="685" t="s">
        <v>3182</v>
      </c>
      <c r="D2614" s="678">
        <v>1.1599999999999999</v>
      </c>
      <c r="E2614" s="654"/>
    </row>
    <row r="2615" spans="1:5" x14ac:dyDescent="0.2">
      <c r="A2615" s="674"/>
      <c r="B2615" s="685" t="s">
        <v>3188</v>
      </c>
      <c r="C2615" s="685" t="s">
        <v>3182</v>
      </c>
      <c r="D2615" s="678">
        <v>1.1599999999999999</v>
      </c>
      <c r="E2615" s="654"/>
    </row>
    <row r="2616" spans="1:5" x14ac:dyDescent="0.2">
      <c r="A2616" s="674"/>
      <c r="B2616" s="685" t="s">
        <v>3189</v>
      </c>
      <c r="C2616" s="685" t="s">
        <v>3182</v>
      </c>
      <c r="D2616" s="678">
        <v>1.1599999999999999</v>
      </c>
      <c r="E2616" s="654"/>
    </row>
    <row r="2617" spans="1:5" x14ac:dyDescent="0.2">
      <c r="A2617" s="674"/>
      <c r="B2617" s="685" t="s">
        <v>3190</v>
      </c>
      <c r="C2617" s="685" t="s">
        <v>3182</v>
      </c>
      <c r="D2617" s="678">
        <v>1.1599999999999999</v>
      </c>
      <c r="E2617" s="654"/>
    </row>
    <row r="2618" spans="1:5" x14ac:dyDescent="0.2">
      <c r="A2618" s="674"/>
      <c r="B2618" s="685" t="s">
        <v>3191</v>
      </c>
      <c r="C2618" s="685" t="s">
        <v>3182</v>
      </c>
      <c r="D2618" s="678">
        <v>1.1599999999999999</v>
      </c>
      <c r="E2618" s="654"/>
    </row>
    <row r="2619" spans="1:5" x14ac:dyDescent="0.2">
      <c r="A2619" s="674"/>
      <c r="B2619" s="685" t="s">
        <v>3192</v>
      </c>
      <c r="C2619" s="685" t="s">
        <v>3182</v>
      </c>
      <c r="D2619" s="678">
        <v>1.1599999999999999</v>
      </c>
      <c r="E2619" s="654"/>
    </row>
    <row r="2620" spans="1:5" x14ac:dyDescent="0.2">
      <c r="A2620" s="674"/>
      <c r="B2620" s="685" t="s">
        <v>3193</v>
      </c>
      <c r="C2620" s="686" t="s">
        <v>3182</v>
      </c>
      <c r="D2620" s="678">
        <v>1.1599999999999999</v>
      </c>
      <c r="E2620" s="654"/>
    </row>
    <row r="2621" spans="1:5" x14ac:dyDescent="0.2">
      <c r="A2621" s="674"/>
      <c r="B2621" s="685" t="s">
        <v>3194</v>
      </c>
      <c r="C2621" s="686" t="s">
        <v>3182</v>
      </c>
      <c r="D2621" s="678">
        <v>1.1599999999999999</v>
      </c>
      <c r="E2621" s="654"/>
    </row>
    <row r="2622" spans="1:5" x14ac:dyDescent="0.2">
      <c r="A2622" s="674"/>
      <c r="B2622" s="685" t="s">
        <v>3195</v>
      </c>
      <c r="C2622" s="686" t="s">
        <v>3182</v>
      </c>
      <c r="D2622" s="678">
        <v>1.1599999999999999</v>
      </c>
      <c r="E2622" s="654"/>
    </row>
    <row r="2623" spans="1:5" x14ac:dyDescent="0.2">
      <c r="A2623" s="674"/>
      <c r="B2623" s="685" t="s">
        <v>3196</v>
      </c>
      <c r="C2623" s="686" t="s">
        <v>3182</v>
      </c>
      <c r="D2623" s="678">
        <v>1.1599999999999999</v>
      </c>
      <c r="E2623" s="654"/>
    </row>
    <row r="2624" spans="1:5" x14ac:dyDescent="0.2">
      <c r="A2624" s="674"/>
      <c r="B2624" s="685" t="s">
        <v>3197</v>
      </c>
      <c r="C2624" s="686" t="s">
        <v>3182</v>
      </c>
      <c r="D2624" s="678">
        <v>1.1599999999999999</v>
      </c>
      <c r="E2624" s="654"/>
    </row>
    <row r="2625" spans="1:5" x14ac:dyDescent="0.2">
      <c r="A2625" s="674"/>
      <c r="B2625" s="685" t="s">
        <v>3198</v>
      </c>
      <c r="C2625" s="686" t="s">
        <v>3182</v>
      </c>
      <c r="D2625" s="678">
        <v>1.1599999999999999</v>
      </c>
      <c r="E2625" s="654"/>
    </row>
    <row r="2626" spans="1:5" x14ac:dyDescent="0.2">
      <c r="A2626" s="674"/>
      <c r="B2626" s="685" t="s">
        <v>3199</v>
      </c>
      <c r="C2626" s="685" t="s">
        <v>3182</v>
      </c>
      <c r="D2626" s="678">
        <v>1.1599999999999999</v>
      </c>
      <c r="E2626" s="654"/>
    </row>
    <row r="2627" spans="1:5" x14ac:dyDescent="0.2">
      <c r="A2627" s="674"/>
      <c r="B2627" s="685" t="s">
        <v>3200</v>
      </c>
      <c r="C2627" s="685" t="s">
        <v>3182</v>
      </c>
      <c r="D2627" s="678">
        <v>1.1599999999999999</v>
      </c>
      <c r="E2627" s="654"/>
    </row>
    <row r="2628" spans="1:5" x14ac:dyDescent="0.2">
      <c r="A2628" s="674"/>
      <c r="B2628" s="685" t="s">
        <v>3201</v>
      </c>
      <c r="C2628" s="685" t="s">
        <v>3182</v>
      </c>
      <c r="D2628" s="678">
        <v>1.1599999999999999</v>
      </c>
      <c r="E2628" s="654"/>
    </row>
    <row r="2629" spans="1:5" x14ac:dyDescent="0.2">
      <c r="A2629" s="674"/>
      <c r="B2629" s="685" t="s">
        <v>3202</v>
      </c>
      <c r="C2629" s="685" t="s">
        <v>3203</v>
      </c>
      <c r="D2629" s="678">
        <v>1.1599999999999999</v>
      </c>
      <c r="E2629" s="654"/>
    </row>
    <row r="2630" spans="1:5" x14ac:dyDescent="0.2">
      <c r="A2630" s="674"/>
      <c r="B2630" s="685" t="s">
        <v>3204</v>
      </c>
      <c r="C2630" s="685" t="s">
        <v>3203</v>
      </c>
      <c r="D2630" s="678">
        <v>1.1599999999999999</v>
      </c>
      <c r="E2630" s="654"/>
    </row>
    <row r="2631" spans="1:5" x14ac:dyDescent="0.2">
      <c r="A2631" s="674"/>
      <c r="B2631" s="685" t="s">
        <v>3205</v>
      </c>
      <c r="C2631" s="685" t="s">
        <v>3203</v>
      </c>
      <c r="D2631" s="678">
        <v>1.1599999999999999</v>
      </c>
      <c r="E2631" s="654"/>
    </row>
    <row r="2632" spans="1:5" x14ac:dyDescent="0.2">
      <c r="A2632" s="674"/>
      <c r="B2632" s="685" t="s">
        <v>3206</v>
      </c>
      <c r="C2632" s="685" t="s">
        <v>3203</v>
      </c>
      <c r="D2632" s="678">
        <v>1.1599999999999999</v>
      </c>
      <c r="E2632" s="654"/>
    </row>
    <row r="2633" spans="1:5" x14ac:dyDescent="0.2">
      <c r="A2633" s="674"/>
      <c r="B2633" s="685" t="s">
        <v>3207</v>
      </c>
      <c r="C2633" s="685" t="s">
        <v>3208</v>
      </c>
      <c r="D2633" s="678">
        <v>1.1599999999999999</v>
      </c>
      <c r="E2633" s="654"/>
    </row>
    <row r="2634" spans="1:5" x14ac:dyDescent="0.2">
      <c r="A2634" s="674"/>
      <c r="B2634" s="685" t="s">
        <v>3209</v>
      </c>
      <c r="C2634" s="685" t="s">
        <v>3203</v>
      </c>
      <c r="D2634" s="678">
        <v>1.1599999999999999</v>
      </c>
      <c r="E2634" s="654"/>
    </row>
    <row r="2635" spans="1:5" x14ac:dyDescent="0.2">
      <c r="A2635" s="674"/>
      <c r="B2635" s="685" t="s">
        <v>3210</v>
      </c>
      <c r="C2635" s="685" t="s">
        <v>3203</v>
      </c>
      <c r="D2635" s="678">
        <v>1.1599999999999999</v>
      </c>
      <c r="E2635" s="654"/>
    </row>
    <row r="2636" spans="1:5" x14ac:dyDescent="0.2">
      <c r="A2636" s="674"/>
      <c r="B2636" s="685" t="s">
        <v>3211</v>
      </c>
      <c r="C2636" s="685" t="s">
        <v>3212</v>
      </c>
      <c r="D2636" s="678">
        <v>3758.0983999999999</v>
      </c>
      <c r="E2636" s="654"/>
    </row>
    <row r="2637" spans="1:5" x14ac:dyDescent="0.2">
      <c r="A2637" s="674"/>
      <c r="B2637" s="685" t="s">
        <v>3213</v>
      </c>
      <c r="C2637" s="685" t="s">
        <v>3214</v>
      </c>
      <c r="D2637" s="678">
        <v>1.1599999999999999</v>
      </c>
      <c r="E2637" s="654"/>
    </row>
    <row r="2638" spans="1:5" x14ac:dyDescent="0.2">
      <c r="A2638" s="674"/>
      <c r="B2638" s="685" t="s">
        <v>3215</v>
      </c>
      <c r="C2638" s="685" t="s">
        <v>3216</v>
      </c>
      <c r="D2638" s="678">
        <v>1.1599999999999999</v>
      </c>
      <c r="E2638" s="654"/>
    </row>
    <row r="2639" spans="1:5" x14ac:dyDescent="0.2">
      <c r="A2639" s="674"/>
      <c r="B2639" s="685" t="s">
        <v>3217</v>
      </c>
      <c r="C2639" s="685" t="s">
        <v>3218</v>
      </c>
      <c r="D2639" s="678">
        <v>1.1599999999999999</v>
      </c>
      <c r="E2639" s="654"/>
    </row>
    <row r="2640" spans="1:5" x14ac:dyDescent="0.2">
      <c r="A2640" s="674"/>
      <c r="B2640" s="685" t="s">
        <v>3219</v>
      </c>
      <c r="C2640" s="685" t="s">
        <v>3220</v>
      </c>
      <c r="D2640" s="678">
        <v>6813.6311999999998</v>
      </c>
      <c r="E2640" s="654"/>
    </row>
    <row r="2641" spans="1:5" x14ac:dyDescent="0.2">
      <c r="A2641" s="674"/>
      <c r="B2641" s="685" t="s">
        <v>3221</v>
      </c>
      <c r="C2641" s="685" t="s">
        <v>3222</v>
      </c>
      <c r="D2641" s="678">
        <v>1.1599999999999999</v>
      </c>
      <c r="E2641" s="654"/>
    </row>
    <row r="2642" spans="1:5" x14ac:dyDescent="0.2">
      <c r="A2642" s="674"/>
      <c r="B2642" s="685" t="s">
        <v>3223</v>
      </c>
      <c r="C2642" s="685" t="s">
        <v>3224</v>
      </c>
      <c r="D2642" s="678">
        <v>1.1599999999999999</v>
      </c>
      <c r="E2642" s="654"/>
    </row>
    <row r="2643" spans="1:5" x14ac:dyDescent="0.2">
      <c r="A2643" s="674"/>
      <c r="B2643" s="685" t="s">
        <v>3225</v>
      </c>
      <c r="C2643" s="685" t="s">
        <v>3222</v>
      </c>
      <c r="D2643" s="678">
        <v>1.1599999999999999</v>
      </c>
      <c r="E2643" s="654"/>
    </row>
    <row r="2644" spans="1:5" x14ac:dyDescent="0.2">
      <c r="A2644" s="674"/>
      <c r="B2644" s="685" t="s">
        <v>3226</v>
      </c>
      <c r="C2644" s="685" t="s">
        <v>3227</v>
      </c>
      <c r="D2644" s="678">
        <v>1.1599999999999999</v>
      </c>
      <c r="E2644" s="654"/>
    </row>
    <row r="2645" spans="1:5" x14ac:dyDescent="0.2">
      <c r="A2645" s="674"/>
      <c r="B2645" s="685" t="s">
        <v>3228</v>
      </c>
      <c r="C2645" s="685" t="s">
        <v>3229</v>
      </c>
      <c r="D2645" s="678">
        <v>752.84</v>
      </c>
      <c r="E2645" s="654"/>
    </row>
    <row r="2646" spans="1:5" x14ac:dyDescent="0.2">
      <c r="A2646" s="674"/>
      <c r="B2646" s="685" t="s">
        <v>3230</v>
      </c>
      <c r="C2646" s="685" t="s">
        <v>3231</v>
      </c>
      <c r="D2646" s="678">
        <v>926.84</v>
      </c>
      <c r="E2646" s="654"/>
    </row>
    <row r="2647" spans="1:5" x14ac:dyDescent="0.2">
      <c r="A2647" s="674"/>
      <c r="B2647" s="685" t="s">
        <v>3232</v>
      </c>
      <c r="C2647" s="685" t="s">
        <v>3233</v>
      </c>
      <c r="D2647" s="678">
        <v>1.1599999999999999</v>
      </c>
      <c r="E2647" s="654"/>
    </row>
    <row r="2648" spans="1:5" x14ac:dyDescent="0.2">
      <c r="A2648" s="674"/>
      <c r="B2648" s="685" t="s">
        <v>3234</v>
      </c>
      <c r="C2648" s="685" t="s">
        <v>3233</v>
      </c>
      <c r="D2648" s="678">
        <v>1.1599999999999999</v>
      </c>
      <c r="E2648" s="654"/>
    </row>
    <row r="2649" spans="1:5" x14ac:dyDescent="0.2">
      <c r="A2649" s="674"/>
      <c r="B2649" s="685" t="s">
        <v>3235</v>
      </c>
      <c r="C2649" s="685" t="s">
        <v>3236</v>
      </c>
      <c r="D2649" s="678">
        <v>1.1599999999999999</v>
      </c>
      <c r="E2649" s="654"/>
    </row>
    <row r="2650" spans="1:5" x14ac:dyDescent="0.2">
      <c r="A2650" s="674"/>
      <c r="B2650" s="685" t="s">
        <v>3237</v>
      </c>
      <c r="C2650" s="685" t="s">
        <v>3236</v>
      </c>
      <c r="D2650" s="678">
        <v>1.1599999999999999</v>
      </c>
      <c r="E2650" s="654"/>
    </row>
    <row r="2651" spans="1:5" x14ac:dyDescent="0.2">
      <c r="A2651" s="674"/>
      <c r="B2651" s="685" t="s">
        <v>3238</v>
      </c>
      <c r="C2651" s="685" t="s">
        <v>3236</v>
      </c>
      <c r="D2651" s="678">
        <v>1.1599999999999999</v>
      </c>
      <c r="E2651" s="654"/>
    </row>
    <row r="2652" spans="1:5" x14ac:dyDescent="0.2">
      <c r="A2652" s="674"/>
      <c r="B2652" s="685" t="s">
        <v>3239</v>
      </c>
      <c r="C2652" s="685" t="s">
        <v>3236</v>
      </c>
      <c r="D2652" s="678">
        <v>1.1599999999999999</v>
      </c>
      <c r="E2652" s="654"/>
    </row>
    <row r="2653" spans="1:5" x14ac:dyDescent="0.2">
      <c r="A2653" s="674"/>
      <c r="B2653" s="685" t="s">
        <v>3240</v>
      </c>
      <c r="C2653" s="685" t="s">
        <v>3236</v>
      </c>
      <c r="D2653" s="678">
        <v>1.1599999999999999</v>
      </c>
      <c r="E2653" s="654"/>
    </row>
    <row r="2654" spans="1:5" x14ac:dyDescent="0.2">
      <c r="A2654" s="674"/>
      <c r="B2654" s="685" t="s">
        <v>3241</v>
      </c>
      <c r="C2654" s="685" t="s">
        <v>3236</v>
      </c>
      <c r="D2654" s="678">
        <v>1.1599999999999999</v>
      </c>
      <c r="E2654" s="654"/>
    </row>
    <row r="2655" spans="1:5" x14ac:dyDescent="0.2">
      <c r="A2655" s="674"/>
      <c r="B2655" s="685" t="s">
        <v>3242</v>
      </c>
      <c r="C2655" s="685" t="s">
        <v>3236</v>
      </c>
      <c r="D2655" s="678">
        <v>1.1599999999999999</v>
      </c>
      <c r="E2655" s="654"/>
    </row>
    <row r="2656" spans="1:5" x14ac:dyDescent="0.2">
      <c r="A2656" s="674"/>
      <c r="B2656" s="685" t="s">
        <v>3243</v>
      </c>
      <c r="C2656" s="685" t="s">
        <v>3236</v>
      </c>
      <c r="D2656" s="678">
        <v>1.1599999999999999</v>
      </c>
      <c r="E2656" s="654"/>
    </row>
    <row r="2657" spans="1:5" x14ac:dyDescent="0.2">
      <c r="A2657" s="674"/>
      <c r="B2657" s="685" t="s">
        <v>3244</v>
      </c>
      <c r="C2657" s="685" t="s">
        <v>3236</v>
      </c>
      <c r="D2657" s="678">
        <v>1.1599999999999999</v>
      </c>
      <c r="E2657" s="654"/>
    </row>
    <row r="2658" spans="1:5" x14ac:dyDescent="0.2">
      <c r="A2658" s="674"/>
      <c r="B2658" s="685" t="s">
        <v>3245</v>
      </c>
      <c r="C2658" s="685" t="s">
        <v>3236</v>
      </c>
      <c r="D2658" s="678">
        <v>1.1599999999999999</v>
      </c>
      <c r="E2658" s="654"/>
    </row>
    <row r="2659" spans="1:5" x14ac:dyDescent="0.2">
      <c r="A2659" s="674"/>
      <c r="B2659" s="685" t="s">
        <v>3246</v>
      </c>
      <c r="C2659" s="685" t="s">
        <v>3247</v>
      </c>
      <c r="D2659" s="678">
        <v>1.1599999999999999</v>
      </c>
      <c r="E2659" s="654"/>
    </row>
    <row r="2660" spans="1:5" x14ac:dyDescent="0.2">
      <c r="A2660" s="674"/>
      <c r="B2660" s="685" t="s">
        <v>3248</v>
      </c>
      <c r="C2660" s="685" t="s">
        <v>3247</v>
      </c>
      <c r="D2660" s="678">
        <v>1.1599999999999999</v>
      </c>
      <c r="E2660" s="654"/>
    </row>
    <row r="2661" spans="1:5" x14ac:dyDescent="0.2">
      <c r="A2661" s="674"/>
      <c r="B2661" s="685" t="s">
        <v>3249</v>
      </c>
      <c r="C2661" s="685" t="s">
        <v>3247</v>
      </c>
      <c r="D2661" s="678">
        <v>1.1599999999999999</v>
      </c>
      <c r="E2661" s="654"/>
    </row>
    <row r="2662" spans="1:5" x14ac:dyDescent="0.2">
      <c r="A2662" s="674"/>
      <c r="B2662" s="685" t="s">
        <v>3250</v>
      </c>
      <c r="C2662" s="685" t="s">
        <v>3247</v>
      </c>
      <c r="D2662" s="678">
        <v>1.1599999999999999</v>
      </c>
      <c r="E2662" s="654"/>
    </row>
    <row r="2663" spans="1:5" x14ac:dyDescent="0.2">
      <c r="A2663" s="674"/>
      <c r="B2663" s="685" t="s">
        <v>3251</v>
      </c>
      <c r="C2663" s="685" t="s">
        <v>3247</v>
      </c>
      <c r="D2663" s="678">
        <v>1.1599999999999999</v>
      </c>
      <c r="E2663" s="654"/>
    </row>
    <row r="2664" spans="1:5" x14ac:dyDescent="0.2">
      <c r="A2664" s="674"/>
      <c r="B2664" s="685" t="s">
        <v>3252</v>
      </c>
      <c r="C2664" s="685" t="s">
        <v>3247</v>
      </c>
      <c r="D2664" s="678">
        <v>1.1599999999999999</v>
      </c>
      <c r="E2664" s="654"/>
    </row>
    <row r="2665" spans="1:5" x14ac:dyDescent="0.2">
      <c r="A2665" s="674"/>
      <c r="B2665" s="685" t="s">
        <v>3253</v>
      </c>
      <c r="C2665" s="685" t="s">
        <v>3247</v>
      </c>
      <c r="D2665" s="678">
        <v>1.1599999999999999</v>
      </c>
      <c r="E2665" s="654"/>
    </row>
    <row r="2666" spans="1:5" x14ac:dyDescent="0.2">
      <c r="A2666" s="674"/>
      <c r="B2666" s="685" t="s">
        <v>3254</v>
      </c>
      <c r="C2666" s="685" t="s">
        <v>3247</v>
      </c>
      <c r="D2666" s="678">
        <v>1.1599999999999999</v>
      </c>
      <c r="E2666" s="654"/>
    </row>
    <row r="2667" spans="1:5" x14ac:dyDescent="0.2">
      <c r="A2667" s="674"/>
      <c r="B2667" s="685" t="s">
        <v>3255</v>
      </c>
      <c r="C2667" s="685" t="s">
        <v>3247</v>
      </c>
      <c r="D2667" s="678">
        <v>1.1599999999999999</v>
      </c>
      <c r="E2667" s="654"/>
    </row>
    <row r="2668" spans="1:5" x14ac:dyDescent="0.2">
      <c r="A2668" s="674"/>
      <c r="B2668" s="685" t="s">
        <v>3256</v>
      </c>
      <c r="C2668" s="685" t="s">
        <v>3247</v>
      </c>
      <c r="D2668" s="678">
        <v>1.1599999999999999</v>
      </c>
      <c r="E2668" s="654"/>
    </row>
    <row r="2669" spans="1:5" x14ac:dyDescent="0.2">
      <c r="A2669" s="674"/>
      <c r="B2669" s="685" t="s">
        <v>3257</v>
      </c>
      <c r="C2669" s="685" t="s">
        <v>3247</v>
      </c>
      <c r="D2669" s="678">
        <v>1.1599999999999999</v>
      </c>
      <c r="E2669" s="654"/>
    </row>
    <row r="2670" spans="1:5" x14ac:dyDescent="0.2">
      <c r="A2670" s="674"/>
      <c r="B2670" s="685" t="s">
        <v>3258</v>
      </c>
      <c r="C2670" s="685" t="s">
        <v>3247</v>
      </c>
      <c r="D2670" s="678">
        <v>1.1599999999999999</v>
      </c>
      <c r="E2670" s="654"/>
    </row>
    <row r="2671" spans="1:5" x14ac:dyDescent="0.2">
      <c r="A2671" s="674"/>
      <c r="B2671" s="685" t="s">
        <v>3259</v>
      </c>
      <c r="C2671" s="685" t="s">
        <v>3247</v>
      </c>
      <c r="D2671" s="678">
        <v>1.1599999999999999</v>
      </c>
      <c r="E2671" s="654"/>
    </row>
    <row r="2672" spans="1:5" x14ac:dyDescent="0.2">
      <c r="A2672" s="674"/>
      <c r="B2672" s="685" t="s">
        <v>3260</v>
      </c>
      <c r="C2672" s="685" t="s">
        <v>3247</v>
      </c>
      <c r="D2672" s="678">
        <v>1.1599999999999999</v>
      </c>
      <c r="E2672" s="654"/>
    </row>
    <row r="2673" spans="1:5" x14ac:dyDescent="0.2">
      <c r="A2673" s="674"/>
      <c r="B2673" s="685" t="s">
        <v>3261</v>
      </c>
      <c r="C2673" s="685" t="s">
        <v>3247</v>
      </c>
      <c r="D2673" s="678">
        <v>1.1599999999999999</v>
      </c>
      <c r="E2673" s="654"/>
    </row>
    <row r="2674" spans="1:5" x14ac:dyDescent="0.2">
      <c r="A2674" s="674"/>
      <c r="B2674" s="685" t="s">
        <v>3262</v>
      </c>
      <c r="C2674" s="685" t="s">
        <v>3247</v>
      </c>
      <c r="D2674" s="678">
        <v>1.1599999999999999</v>
      </c>
      <c r="E2674" s="654"/>
    </row>
    <row r="2675" spans="1:5" x14ac:dyDescent="0.2">
      <c r="A2675" s="674"/>
      <c r="B2675" s="685" t="s">
        <v>3263</v>
      </c>
      <c r="C2675" s="685" t="s">
        <v>3247</v>
      </c>
      <c r="D2675" s="678">
        <v>1.1599999999999999</v>
      </c>
      <c r="E2675" s="654"/>
    </row>
    <row r="2676" spans="1:5" x14ac:dyDescent="0.2">
      <c r="A2676" s="674"/>
      <c r="B2676" s="685" t="s">
        <v>3264</v>
      </c>
      <c r="C2676" s="685" t="s">
        <v>3247</v>
      </c>
      <c r="D2676" s="678">
        <v>1.1599999999999999</v>
      </c>
      <c r="E2676" s="654"/>
    </row>
    <row r="2677" spans="1:5" x14ac:dyDescent="0.2">
      <c r="A2677" s="674"/>
      <c r="B2677" s="685" t="s">
        <v>3265</v>
      </c>
      <c r="C2677" s="685" t="s">
        <v>3247</v>
      </c>
      <c r="D2677" s="678">
        <v>1.1599999999999999</v>
      </c>
      <c r="E2677" s="654"/>
    </row>
    <row r="2678" spans="1:5" x14ac:dyDescent="0.2">
      <c r="A2678" s="674"/>
      <c r="B2678" s="685" t="s">
        <v>3266</v>
      </c>
      <c r="C2678" s="685" t="s">
        <v>3247</v>
      </c>
      <c r="D2678" s="678">
        <v>1.1599999999999999</v>
      </c>
      <c r="E2678" s="654"/>
    </row>
    <row r="2679" spans="1:5" x14ac:dyDescent="0.2">
      <c r="A2679" s="674"/>
      <c r="B2679" s="685" t="s">
        <v>3267</v>
      </c>
      <c r="C2679" s="685" t="s">
        <v>3268</v>
      </c>
      <c r="D2679" s="678">
        <v>2320</v>
      </c>
      <c r="E2679" s="654"/>
    </row>
    <row r="2680" spans="1:5" x14ac:dyDescent="0.2">
      <c r="A2680" s="674"/>
      <c r="B2680" s="685" t="s">
        <v>3269</v>
      </c>
      <c r="C2680" s="685" t="s">
        <v>3270</v>
      </c>
      <c r="D2680" s="678">
        <v>1.1599999999999999</v>
      </c>
      <c r="E2680" s="654"/>
    </row>
    <row r="2681" spans="1:5" x14ac:dyDescent="0.2">
      <c r="A2681" s="674"/>
      <c r="B2681" s="685" t="s">
        <v>3271</v>
      </c>
      <c r="C2681" s="685" t="s">
        <v>3272</v>
      </c>
      <c r="D2681" s="678">
        <v>1.1599999999999999</v>
      </c>
      <c r="E2681" s="654"/>
    </row>
    <row r="2682" spans="1:5" x14ac:dyDescent="0.2">
      <c r="A2682" s="674"/>
      <c r="B2682" s="685" t="s">
        <v>3273</v>
      </c>
      <c r="C2682" s="685" t="s">
        <v>3274</v>
      </c>
      <c r="D2682" s="678">
        <v>1.1599999999999999</v>
      </c>
      <c r="E2682" s="654"/>
    </row>
    <row r="2683" spans="1:5" x14ac:dyDescent="0.2">
      <c r="A2683" s="674"/>
      <c r="B2683" s="685" t="s">
        <v>3275</v>
      </c>
      <c r="C2683" s="685" t="s">
        <v>3276</v>
      </c>
      <c r="D2683" s="678">
        <v>1.1599999999999999</v>
      </c>
      <c r="E2683" s="654"/>
    </row>
    <row r="2684" spans="1:5" x14ac:dyDescent="0.2">
      <c r="A2684" s="674"/>
      <c r="B2684" s="685" t="s">
        <v>3277</v>
      </c>
      <c r="C2684" s="685" t="s">
        <v>3274</v>
      </c>
      <c r="D2684" s="678">
        <v>1.1599999999999999</v>
      </c>
      <c r="E2684" s="654"/>
    </row>
    <row r="2685" spans="1:5" x14ac:dyDescent="0.2">
      <c r="A2685" s="674"/>
      <c r="B2685" s="685" t="s">
        <v>3278</v>
      </c>
      <c r="C2685" s="685" t="s">
        <v>3274</v>
      </c>
      <c r="D2685" s="678">
        <v>1.1599999999999999</v>
      </c>
      <c r="E2685" s="654"/>
    </row>
    <row r="2686" spans="1:5" x14ac:dyDescent="0.2">
      <c r="A2686" s="674"/>
      <c r="B2686" s="685" t="s">
        <v>3279</v>
      </c>
      <c r="C2686" s="685" t="s">
        <v>3280</v>
      </c>
      <c r="D2686" s="678">
        <v>1.1599999999999999</v>
      </c>
      <c r="E2686" s="654"/>
    </row>
    <row r="2687" spans="1:5" x14ac:dyDescent="0.2">
      <c r="A2687" s="674"/>
      <c r="B2687" s="685" t="s">
        <v>3281</v>
      </c>
      <c r="C2687" s="685" t="s">
        <v>3274</v>
      </c>
      <c r="D2687" s="678">
        <v>1.1599999999999999</v>
      </c>
      <c r="E2687" s="654"/>
    </row>
    <row r="2688" spans="1:5" x14ac:dyDescent="0.2">
      <c r="A2688" s="674"/>
      <c r="B2688" s="685" t="s">
        <v>3282</v>
      </c>
      <c r="C2688" s="685" t="s">
        <v>3274</v>
      </c>
      <c r="D2688" s="678">
        <v>1.1599999999999999</v>
      </c>
      <c r="E2688" s="654"/>
    </row>
    <row r="2689" spans="1:5" x14ac:dyDescent="0.2">
      <c r="A2689" s="674"/>
      <c r="B2689" s="685" t="s">
        <v>3283</v>
      </c>
      <c r="C2689" s="685" t="s">
        <v>3274</v>
      </c>
      <c r="D2689" s="678">
        <v>1.1599999999999999</v>
      </c>
      <c r="E2689" s="654"/>
    </row>
    <row r="2690" spans="1:5" x14ac:dyDescent="0.2">
      <c r="A2690" s="674"/>
      <c r="B2690" s="685" t="s">
        <v>3284</v>
      </c>
      <c r="C2690" s="685" t="s">
        <v>3280</v>
      </c>
      <c r="D2690" s="678">
        <v>1.1599999999999999</v>
      </c>
      <c r="E2690" s="654"/>
    </row>
    <row r="2691" spans="1:5" x14ac:dyDescent="0.2">
      <c r="A2691" s="674"/>
      <c r="B2691" s="685" t="s">
        <v>3285</v>
      </c>
      <c r="C2691" s="685" t="s">
        <v>3274</v>
      </c>
      <c r="D2691" s="678">
        <v>1.1599999999999999</v>
      </c>
      <c r="E2691" s="654"/>
    </row>
    <row r="2692" spans="1:5" x14ac:dyDescent="0.2">
      <c r="A2692" s="674"/>
      <c r="B2692" s="685" t="s">
        <v>3286</v>
      </c>
      <c r="C2692" s="685" t="s">
        <v>3274</v>
      </c>
      <c r="D2692" s="678">
        <v>1.1599999999999999</v>
      </c>
      <c r="E2692" s="654"/>
    </row>
    <row r="2693" spans="1:5" x14ac:dyDescent="0.2">
      <c r="A2693" s="674"/>
      <c r="B2693" s="685" t="s">
        <v>3287</v>
      </c>
      <c r="C2693" s="685" t="s">
        <v>3274</v>
      </c>
      <c r="D2693" s="678">
        <v>1.1599999999999999</v>
      </c>
      <c r="E2693" s="654"/>
    </row>
    <row r="2694" spans="1:5" x14ac:dyDescent="0.2">
      <c r="A2694" s="674"/>
      <c r="B2694" s="685" t="s">
        <v>3288</v>
      </c>
      <c r="C2694" s="685" t="s">
        <v>3274</v>
      </c>
      <c r="D2694" s="678">
        <v>1.1599999999999999</v>
      </c>
      <c r="E2694" s="654"/>
    </row>
    <row r="2695" spans="1:5" x14ac:dyDescent="0.2">
      <c r="A2695" s="674"/>
      <c r="B2695" s="685" t="s">
        <v>3289</v>
      </c>
      <c r="C2695" s="685" t="s">
        <v>3274</v>
      </c>
      <c r="D2695" s="678">
        <v>1.1599999999999999</v>
      </c>
      <c r="E2695" s="654"/>
    </row>
    <row r="2696" spans="1:5" x14ac:dyDescent="0.2">
      <c r="A2696" s="674"/>
      <c r="B2696" s="685" t="s">
        <v>3290</v>
      </c>
      <c r="C2696" s="685" t="s">
        <v>3291</v>
      </c>
      <c r="D2696" s="678">
        <v>1.1599999999999999</v>
      </c>
      <c r="E2696" s="654"/>
    </row>
    <row r="2697" spans="1:5" x14ac:dyDescent="0.2">
      <c r="A2697" s="674"/>
      <c r="B2697" s="685" t="s">
        <v>3292</v>
      </c>
      <c r="C2697" s="685" t="s">
        <v>3293</v>
      </c>
      <c r="D2697" s="678">
        <v>1.1599999999999999</v>
      </c>
      <c r="E2697" s="654"/>
    </row>
    <row r="2698" spans="1:5" x14ac:dyDescent="0.2">
      <c r="A2698" s="674"/>
      <c r="B2698" s="685" t="s">
        <v>3294</v>
      </c>
      <c r="C2698" s="685" t="s">
        <v>3274</v>
      </c>
      <c r="D2698" s="678">
        <v>1.1599999999999999</v>
      </c>
      <c r="E2698" s="654"/>
    </row>
    <row r="2699" spans="1:5" x14ac:dyDescent="0.2">
      <c r="A2699" s="674"/>
      <c r="B2699" s="685" t="s">
        <v>3295</v>
      </c>
      <c r="C2699" s="685" t="s">
        <v>3293</v>
      </c>
      <c r="D2699" s="678">
        <v>1.1599999999999999</v>
      </c>
      <c r="E2699" s="654"/>
    </row>
    <row r="2700" spans="1:5" x14ac:dyDescent="0.2">
      <c r="A2700" s="674"/>
      <c r="B2700" s="685" t="s">
        <v>3296</v>
      </c>
      <c r="C2700" s="685" t="s">
        <v>3293</v>
      </c>
      <c r="D2700" s="678">
        <v>1.1599999999999999</v>
      </c>
      <c r="E2700" s="654"/>
    </row>
    <row r="2701" spans="1:5" x14ac:dyDescent="0.2">
      <c r="A2701" s="674"/>
      <c r="B2701" s="685" t="s">
        <v>3297</v>
      </c>
      <c r="C2701" s="685" t="s">
        <v>3293</v>
      </c>
      <c r="D2701" s="678">
        <v>1.1599999999999999</v>
      </c>
      <c r="E2701" s="654"/>
    </row>
    <row r="2702" spans="1:5" x14ac:dyDescent="0.2">
      <c r="A2702" s="674"/>
      <c r="B2702" s="685" t="s">
        <v>3298</v>
      </c>
      <c r="C2702" s="685" t="s">
        <v>3293</v>
      </c>
      <c r="D2702" s="678">
        <v>1.1599999999999999</v>
      </c>
      <c r="E2702" s="654"/>
    </row>
    <row r="2703" spans="1:5" x14ac:dyDescent="0.2">
      <c r="A2703" s="674"/>
      <c r="B2703" s="685" t="s">
        <v>3299</v>
      </c>
      <c r="C2703" s="685" t="s">
        <v>3280</v>
      </c>
      <c r="D2703" s="678">
        <v>1.1599999999999999</v>
      </c>
      <c r="E2703" s="654"/>
    </row>
    <row r="2704" spans="1:5" x14ac:dyDescent="0.2">
      <c r="A2704" s="674"/>
      <c r="B2704" s="685" t="s">
        <v>3300</v>
      </c>
      <c r="C2704" s="685" t="s">
        <v>3280</v>
      </c>
      <c r="D2704" s="678">
        <v>1.1599999999999999</v>
      </c>
      <c r="E2704" s="654"/>
    </row>
    <row r="2705" spans="1:5" x14ac:dyDescent="0.2">
      <c r="A2705" s="674"/>
      <c r="B2705" s="685" t="s">
        <v>3301</v>
      </c>
      <c r="C2705" s="685" t="s">
        <v>3280</v>
      </c>
      <c r="D2705" s="678">
        <v>1.1599999999999999</v>
      </c>
      <c r="E2705" s="654"/>
    </row>
    <row r="2706" spans="1:5" x14ac:dyDescent="0.2">
      <c r="A2706" s="674"/>
      <c r="B2706" s="685" t="s">
        <v>3302</v>
      </c>
      <c r="C2706" s="685" t="s">
        <v>3291</v>
      </c>
      <c r="D2706" s="678">
        <v>1.1599999999999999</v>
      </c>
      <c r="E2706" s="654"/>
    </row>
    <row r="2707" spans="1:5" x14ac:dyDescent="0.2">
      <c r="A2707" s="674"/>
      <c r="B2707" s="685" t="s">
        <v>3303</v>
      </c>
      <c r="C2707" s="685" t="s">
        <v>3276</v>
      </c>
      <c r="D2707" s="678">
        <v>1.1599999999999999</v>
      </c>
      <c r="E2707" s="654"/>
    </row>
    <row r="2708" spans="1:5" x14ac:dyDescent="0.2">
      <c r="A2708" s="674"/>
      <c r="B2708" s="685" t="s">
        <v>3304</v>
      </c>
      <c r="C2708" s="685" t="s">
        <v>3305</v>
      </c>
      <c r="D2708" s="678">
        <v>1.1599999999999999</v>
      </c>
      <c r="E2708" s="654"/>
    </row>
    <row r="2709" spans="1:5" x14ac:dyDescent="0.2">
      <c r="A2709" s="674"/>
      <c r="B2709" s="685" t="s">
        <v>3306</v>
      </c>
      <c r="C2709" s="685" t="s">
        <v>3307</v>
      </c>
      <c r="D2709" s="678">
        <v>1.1599999999999999</v>
      </c>
      <c r="E2709" s="654"/>
    </row>
    <row r="2710" spans="1:5" x14ac:dyDescent="0.2">
      <c r="A2710" s="674"/>
      <c r="B2710" s="685" t="s">
        <v>3308</v>
      </c>
      <c r="C2710" s="685" t="s">
        <v>3276</v>
      </c>
      <c r="D2710" s="678">
        <v>1.1599999999999999</v>
      </c>
      <c r="E2710" s="654"/>
    </row>
    <row r="2711" spans="1:5" x14ac:dyDescent="0.2">
      <c r="A2711" s="674"/>
      <c r="B2711" s="685" t="s">
        <v>3309</v>
      </c>
      <c r="C2711" s="685" t="s">
        <v>3276</v>
      </c>
      <c r="D2711" s="678">
        <v>1.1599999999999999</v>
      </c>
      <c r="E2711" s="654"/>
    </row>
    <row r="2712" spans="1:5" x14ac:dyDescent="0.2">
      <c r="A2712" s="674"/>
      <c r="B2712" s="685" t="s">
        <v>3310</v>
      </c>
      <c r="C2712" s="685" t="s">
        <v>3305</v>
      </c>
      <c r="D2712" s="678">
        <v>1.1599999999999999</v>
      </c>
      <c r="E2712" s="654"/>
    </row>
    <row r="2713" spans="1:5" x14ac:dyDescent="0.2">
      <c r="A2713" s="674"/>
      <c r="B2713" s="685" t="s">
        <v>3311</v>
      </c>
      <c r="C2713" s="685" t="s">
        <v>3312</v>
      </c>
      <c r="D2713" s="678">
        <v>1931.9916000000001</v>
      </c>
      <c r="E2713" s="654"/>
    </row>
    <row r="2714" spans="1:5" x14ac:dyDescent="0.2">
      <c r="A2714" s="674"/>
      <c r="B2714" s="685" t="s">
        <v>3313</v>
      </c>
      <c r="C2714" s="685" t="s">
        <v>3312</v>
      </c>
      <c r="D2714" s="678">
        <v>1931.9916000000001</v>
      </c>
      <c r="E2714" s="654"/>
    </row>
    <row r="2715" spans="1:5" x14ac:dyDescent="0.2">
      <c r="A2715" s="674"/>
      <c r="B2715" s="685" t="s">
        <v>3314</v>
      </c>
      <c r="C2715" s="685" t="s">
        <v>3312</v>
      </c>
      <c r="D2715" s="678">
        <v>1931.9916000000001</v>
      </c>
      <c r="E2715" s="654"/>
    </row>
    <row r="2716" spans="1:5" x14ac:dyDescent="0.2">
      <c r="A2716" s="674"/>
      <c r="B2716" s="685" t="s">
        <v>3315</v>
      </c>
      <c r="C2716" s="685" t="s">
        <v>3316</v>
      </c>
      <c r="D2716" s="678">
        <v>1.1599999999999999</v>
      </c>
      <c r="E2716" s="654"/>
    </row>
    <row r="2717" spans="1:5" x14ac:dyDescent="0.2">
      <c r="A2717" s="674"/>
      <c r="B2717" s="685" t="s">
        <v>3317</v>
      </c>
      <c r="C2717" s="685" t="s">
        <v>3318</v>
      </c>
      <c r="D2717" s="678">
        <v>1.1599999999999999</v>
      </c>
      <c r="E2717" s="654"/>
    </row>
    <row r="2718" spans="1:5" x14ac:dyDescent="0.2">
      <c r="A2718" s="674"/>
      <c r="B2718" s="685" t="s">
        <v>3319</v>
      </c>
      <c r="C2718" s="685" t="s">
        <v>3320</v>
      </c>
      <c r="D2718" s="678">
        <v>1.1599999999999999</v>
      </c>
      <c r="E2718" s="654"/>
    </row>
    <row r="2719" spans="1:5" x14ac:dyDescent="0.2">
      <c r="A2719" s="674"/>
      <c r="B2719" s="685" t="s">
        <v>3321</v>
      </c>
      <c r="C2719" s="685" t="s">
        <v>3322</v>
      </c>
      <c r="D2719" s="678">
        <v>1.1599999999999999</v>
      </c>
      <c r="E2719" s="654"/>
    </row>
    <row r="2720" spans="1:5" x14ac:dyDescent="0.2">
      <c r="A2720" s="674"/>
      <c r="B2720" s="685" t="s">
        <v>3323</v>
      </c>
      <c r="C2720" s="685" t="s">
        <v>3324</v>
      </c>
      <c r="D2720" s="678">
        <v>220.00559999999999</v>
      </c>
      <c r="E2720" s="654"/>
    </row>
    <row r="2721" spans="1:5" x14ac:dyDescent="0.2">
      <c r="A2721" s="674"/>
      <c r="B2721" s="685" t="s">
        <v>3325</v>
      </c>
      <c r="C2721" s="685" t="s">
        <v>3326</v>
      </c>
      <c r="D2721" s="678">
        <v>2189.9988000000003</v>
      </c>
      <c r="E2721" s="654"/>
    </row>
    <row r="2722" spans="1:5" x14ac:dyDescent="0.2">
      <c r="A2722" s="674"/>
      <c r="B2722" s="685" t="s">
        <v>3327</v>
      </c>
      <c r="C2722" s="685" t="s">
        <v>3328</v>
      </c>
      <c r="D2722" s="678">
        <v>4490.0003999999999</v>
      </c>
      <c r="E2722" s="654"/>
    </row>
    <row r="2723" spans="1:5" x14ac:dyDescent="0.2">
      <c r="A2723" s="674"/>
      <c r="B2723" s="685" t="s">
        <v>3329</v>
      </c>
      <c r="C2723" s="685" t="s">
        <v>3330</v>
      </c>
      <c r="D2723" s="678">
        <v>1.1599999999999999</v>
      </c>
      <c r="E2723" s="654"/>
    </row>
    <row r="2724" spans="1:5" x14ac:dyDescent="0.2">
      <c r="A2724" s="674"/>
      <c r="B2724" s="685" t="s">
        <v>3331</v>
      </c>
      <c r="C2724" s="685" t="s">
        <v>3330</v>
      </c>
      <c r="D2724" s="678">
        <v>1.1599999999999999</v>
      </c>
      <c r="E2724" s="654"/>
    </row>
    <row r="2725" spans="1:5" x14ac:dyDescent="0.2">
      <c r="A2725" s="674"/>
      <c r="B2725" s="685" t="s">
        <v>3332</v>
      </c>
      <c r="C2725" s="685" t="s">
        <v>3333</v>
      </c>
      <c r="D2725" s="678">
        <v>3072.84</v>
      </c>
      <c r="E2725" s="654"/>
    </row>
    <row r="2726" spans="1:5" x14ac:dyDescent="0.2">
      <c r="A2726" s="674"/>
      <c r="B2726" s="685" t="s">
        <v>3334</v>
      </c>
      <c r="C2726" s="685" t="s">
        <v>3335</v>
      </c>
      <c r="D2726" s="678">
        <v>8120</v>
      </c>
      <c r="E2726" s="654"/>
    </row>
    <row r="2727" spans="1:5" x14ac:dyDescent="0.2">
      <c r="A2727" s="674"/>
      <c r="B2727" s="685" t="s">
        <v>3336</v>
      </c>
      <c r="C2727" s="685" t="s">
        <v>3337</v>
      </c>
      <c r="D2727" s="678">
        <v>1.1599999999999999</v>
      </c>
      <c r="E2727" s="654"/>
    </row>
    <row r="2728" spans="1:5" x14ac:dyDescent="0.2">
      <c r="A2728" s="674"/>
      <c r="B2728" s="685" t="s">
        <v>3338</v>
      </c>
      <c r="C2728" s="685" t="s">
        <v>3339</v>
      </c>
      <c r="D2728" s="678">
        <v>4999.9944000000005</v>
      </c>
      <c r="E2728" s="654"/>
    </row>
    <row r="2729" spans="1:5" x14ac:dyDescent="0.2">
      <c r="A2729" s="674"/>
      <c r="B2729" s="685" t="s">
        <v>3340</v>
      </c>
      <c r="C2729" s="685" t="s">
        <v>3341</v>
      </c>
      <c r="D2729" s="678">
        <v>4999.9944000000005</v>
      </c>
      <c r="E2729" s="654"/>
    </row>
    <row r="2730" spans="1:5" x14ac:dyDescent="0.2">
      <c r="A2730" s="674"/>
      <c r="B2730" s="685" t="s">
        <v>3342</v>
      </c>
      <c r="C2730" s="685" t="s">
        <v>3343</v>
      </c>
      <c r="D2730" s="678">
        <v>6958.84</v>
      </c>
      <c r="E2730" s="654"/>
    </row>
    <row r="2731" spans="1:5" x14ac:dyDescent="0.2">
      <c r="A2731" s="674"/>
      <c r="B2731" s="685" t="s">
        <v>3344</v>
      </c>
      <c r="C2731" s="685" t="s">
        <v>3345</v>
      </c>
      <c r="D2731" s="678">
        <v>3735.2</v>
      </c>
      <c r="E2731" s="654"/>
    </row>
    <row r="2732" spans="1:5" x14ac:dyDescent="0.2">
      <c r="A2732" s="674"/>
      <c r="B2732" s="685" t="s">
        <v>3346</v>
      </c>
      <c r="C2732" s="685" t="s">
        <v>3347</v>
      </c>
      <c r="D2732" s="678">
        <v>1.1599999999999999</v>
      </c>
      <c r="E2732" s="654"/>
    </row>
    <row r="2733" spans="1:5" x14ac:dyDescent="0.2">
      <c r="A2733" s="674"/>
      <c r="B2733" s="685" t="s">
        <v>3348</v>
      </c>
      <c r="C2733" s="685" t="s">
        <v>3349</v>
      </c>
      <c r="D2733" s="678">
        <v>8874</v>
      </c>
      <c r="E2733" s="654"/>
    </row>
    <row r="2734" spans="1:5" x14ac:dyDescent="0.2">
      <c r="A2734" s="674"/>
      <c r="B2734" s="685" t="s">
        <v>3350</v>
      </c>
      <c r="C2734" s="685" t="s">
        <v>3351</v>
      </c>
      <c r="D2734" s="678">
        <v>1.1599999999999999</v>
      </c>
      <c r="E2734" s="654"/>
    </row>
    <row r="2735" spans="1:5" x14ac:dyDescent="0.2">
      <c r="A2735" s="674"/>
      <c r="B2735" s="685" t="s">
        <v>3352</v>
      </c>
      <c r="C2735" s="685" t="s">
        <v>3353</v>
      </c>
      <c r="D2735" s="678">
        <v>15697.0852</v>
      </c>
      <c r="E2735" s="654"/>
    </row>
    <row r="2736" spans="1:5" x14ac:dyDescent="0.2">
      <c r="A2736" s="674"/>
      <c r="B2736" s="685" t="s">
        <v>3354</v>
      </c>
      <c r="C2736" s="685" t="s">
        <v>3355</v>
      </c>
      <c r="D2736" s="678">
        <v>3561.78</v>
      </c>
      <c r="E2736" s="654"/>
    </row>
    <row r="2737" spans="1:5" x14ac:dyDescent="0.2">
      <c r="A2737" s="674"/>
      <c r="B2737" s="685" t="s">
        <v>3356</v>
      </c>
      <c r="C2737" s="685" t="s">
        <v>3357</v>
      </c>
      <c r="D2737" s="678">
        <v>1648.998</v>
      </c>
      <c r="E2737" s="654"/>
    </row>
    <row r="2738" spans="1:5" x14ac:dyDescent="0.2">
      <c r="A2738" s="674"/>
      <c r="B2738" s="685" t="s">
        <v>3358</v>
      </c>
      <c r="C2738" s="685" t="s">
        <v>3359</v>
      </c>
      <c r="D2738" s="678">
        <v>3724.76</v>
      </c>
      <c r="E2738" s="654"/>
    </row>
    <row r="2739" spans="1:5" x14ac:dyDescent="0.2">
      <c r="A2739" s="674"/>
      <c r="B2739" s="685" t="s">
        <v>3360</v>
      </c>
      <c r="C2739" s="685" t="s">
        <v>3359</v>
      </c>
      <c r="D2739" s="678">
        <v>1.1599999999999999</v>
      </c>
      <c r="E2739" s="654"/>
    </row>
    <row r="2740" spans="1:5" x14ac:dyDescent="0.2">
      <c r="A2740" s="674"/>
      <c r="B2740" s="685" t="s">
        <v>3361</v>
      </c>
      <c r="C2740" s="685" t="s">
        <v>3362</v>
      </c>
      <c r="D2740" s="678">
        <v>3724.76</v>
      </c>
      <c r="E2740" s="654"/>
    </row>
    <row r="2741" spans="1:5" x14ac:dyDescent="0.2">
      <c r="A2741" s="674"/>
      <c r="B2741" s="685" t="s">
        <v>3363</v>
      </c>
      <c r="C2741" s="685" t="s">
        <v>3362</v>
      </c>
      <c r="D2741" s="678">
        <v>1.1599999999999999</v>
      </c>
      <c r="E2741" s="654"/>
    </row>
    <row r="2742" spans="1:5" x14ac:dyDescent="0.2">
      <c r="A2742" s="674"/>
      <c r="B2742" s="685" t="s">
        <v>3364</v>
      </c>
      <c r="C2742" s="685" t="s">
        <v>3365</v>
      </c>
      <c r="D2742" s="678">
        <v>3364</v>
      </c>
      <c r="E2742" s="654"/>
    </row>
    <row r="2743" spans="1:5" x14ac:dyDescent="0.2">
      <c r="A2743" s="674"/>
      <c r="B2743" s="685" t="s">
        <v>3366</v>
      </c>
      <c r="C2743" s="685" t="s">
        <v>3365</v>
      </c>
      <c r="D2743" s="678">
        <v>1.1599999999999999</v>
      </c>
      <c r="E2743" s="654"/>
    </row>
    <row r="2744" spans="1:5" x14ac:dyDescent="0.2">
      <c r="A2744" s="674"/>
      <c r="B2744" s="685" t="s">
        <v>3367</v>
      </c>
      <c r="C2744" s="685" t="s">
        <v>3368</v>
      </c>
      <c r="D2744" s="678">
        <v>1.1599999999999999</v>
      </c>
      <c r="E2744" s="654"/>
    </row>
    <row r="2745" spans="1:5" x14ac:dyDescent="0.2">
      <c r="A2745" s="674"/>
      <c r="B2745" s="685" t="s">
        <v>3369</v>
      </c>
      <c r="C2745" s="685" t="s">
        <v>3368</v>
      </c>
      <c r="D2745" s="678">
        <v>1.1599999999999999</v>
      </c>
      <c r="E2745" s="654"/>
    </row>
    <row r="2746" spans="1:5" x14ac:dyDescent="0.2">
      <c r="A2746" s="674"/>
      <c r="B2746" s="685" t="s">
        <v>3370</v>
      </c>
      <c r="C2746" s="685" t="s">
        <v>3371</v>
      </c>
      <c r="D2746" s="678">
        <v>6146.0047999999997</v>
      </c>
      <c r="E2746" s="654"/>
    </row>
    <row r="2747" spans="1:5" x14ac:dyDescent="0.2">
      <c r="A2747" s="674"/>
      <c r="B2747" s="685" t="s">
        <v>3372</v>
      </c>
      <c r="C2747" s="685" t="s">
        <v>3373</v>
      </c>
      <c r="D2747" s="678">
        <v>6206</v>
      </c>
      <c r="E2747" s="654"/>
    </row>
    <row r="2748" spans="1:5" x14ac:dyDescent="0.2">
      <c r="A2748" s="674"/>
      <c r="B2748" s="685" t="s">
        <v>3374</v>
      </c>
      <c r="C2748" s="685" t="s">
        <v>3375</v>
      </c>
      <c r="D2748" s="678">
        <v>1.1599999999999999</v>
      </c>
      <c r="E2748" s="654"/>
    </row>
    <row r="2749" spans="1:5" x14ac:dyDescent="0.2">
      <c r="A2749" s="674"/>
      <c r="B2749" s="685" t="s">
        <v>3376</v>
      </c>
      <c r="C2749" s="685" t="s">
        <v>3377</v>
      </c>
      <c r="D2749" s="678">
        <v>9232.44</v>
      </c>
      <c r="E2749" s="654"/>
    </row>
    <row r="2750" spans="1:5" x14ac:dyDescent="0.2">
      <c r="A2750" s="674"/>
      <c r="B2750" s="685" t="s">
        <v>3378</v>
      </c>
      <c r="C2750" s="685" t="s">
        <v>3379</v>
      </c>
      <c r="D2750" s="678">
        <v>5136.6075999999994</v>
      </c>
      <c r="E2750" s="654"/>
    </row>
    <row r="2751" spans="1:5" x14ac:dyDescent="0.2">
      <c r="A2751" s="674"/>
      <c r="B2751" s="685" t="s">
        <v>3380</v>
      </c>
      <c r="C2751" s="685" t="s">
        <v>3379</v>
      </c>
      <c r="D2751" s="678">
        <v>1.1599999999999999</v>
      </c>
      <c r="E2751" s="654"/>
    </row>
    <row r="2752" spans="1:5" x14ac:dyDescent="0.2">
      <c r="A2752" s="674"/>
      <c r="B2752" s="685" t="s">
        <v>3381</v>
      </c>
      <c r="C2752" s="685" t="s">
        <v>3382</v>
      </c>
      <c r="D2752" s="678">
        <v>9663.9948000000004</v>
      </c>
      <c r="E2752" s="654"/>
    </row>
    <row r="2753" spans="1:5" x14ac:dyDescent="0.2">
      <c r="A2753" s="674"/>
      <c r="B2753" s="685" t="s">
        <v>3383</v>
      </c>
      <c r="C2753" s="685" t="s">
        <v>3379</v>
      </c>
      <c r="D2753" s="678">
        <v>9232.44</v>
      </c>
      <c r="E2753" s="654"/>
    </row>
    <row r="2754" spans="1:5" x14ac:dyDescent="0.2">
      <c r="A2754" s="674"/>
      <c r="B2754" s="685" t="s">
        <v>3384</v>
      </c>
      <c r="C2754" s="685" t="s">
        <v>3379</v>
      </c>
      <c r="D2754" s="678">
        <v>9232.44</v>
      </c>
      <c r="E2754" s="654"/>
    </row>
    <row r="2755" spans="1:5" x14ac:dyDescent="0.2">
      <c r="A2755" s="674"/>
      <c r="B2755" s="685" t="s">
        <v>3385</v>
      </c>
      <c r="C2755" s="685" t="s">
        <v>3386</v>
      </c>
      <c r="D2755" s="678">
        <v>764.99680000000001</v>
      </c>
      <c r="E2755" s="654"/>
    </row>
    <row r="2756" spans="1:5" x14ac:dyDescent="0.2">
      <c r="A2756" s="674"/>
      <c r="B2756" s="685" t="s">
        <v>3387</v>
      </c>
      <c r="C2756" s="685" t="s">
        <v>3388</v>
      </c>
      <c r="D2756" s="678">
        <v>1798.9975999999999</v>
      </c>
      <c r="E2756" s="654"/>
    </row>
    <row r="2757" spans="1:5" x14ac:dyDescent="0.2">
      <c r="A2757" s="674"/>
      <c r="B2757" s="685" t="s">
        <v>3389</v>
      </c>
      <c r="C2757" s="685" t="s">
        <v>3390</v>
      </c>
      <c r="D2757" s="678">
        <v>9534.0283999999992</v>
      </c>
      <c r="E2757" s="654"/>
    </row>
    <row r="2758" spans="1:5" x14ac:dyDescent="0.2">
      <c r="A2758" s="674"/>
      <c r="B2758" s="685" t="s">
        <v>3391</v>
      </c>
      <c r="C2758" s="685" t="s">
        <v>3392</v>
      </c>
      <c r="D2758" s="678">
        <v>1.1599999999999999</v>
      </c>
      <c r="E2758" s="654"/>
    </row>
    <row r="2759" spans="1:5" x14ac:dyDescent="0.2">
      <c r="A2759" s="674"/>
      <c r="B2759" s="685" t="s">
        <v>3393</v>
      </c>
      <c r="C2759" s="685" t="s">
        <v>3394</v>
      </c>
      <c r="D2759" s="678">
        <v>2189.9988000000003</v>
      </c>
      <c r="E2759" s="654"/>
    </row>
    <row r="2760" spans="1:5" x14ac:dyDescent="0.2">
      <c r="A2760" s="674"/>
      <c r="B2760" s="685" t="s">
        <v>3395</v>
      </c>
      <c r="C2760" s="685" t="s">
        <v>3396</v>
      </c>
      <c r="D2760" s="678">
        <v>1.1599999999999999</v>
      </c>
      <c r="E2760" s="654"/>
    </row>
    <row r="2761" spans="1:5" x14ac:dyDescent="0.2">
      <c r="A2761" s="674"/>
      <c r="B2761" s="685" t="s">
        <v>3397</v>
      </c>
      <c r="C2761" s="685" t="s">
        <v>3398</v>
      </c>
      <c r="D2761" s="678">
        <v>1.1599999999999999</v>
      </c>
      <c r="E2761" s="654"/>
    </row>
    <row r="2762" spans="1:5" x14ac:dyDescent="0.2">
      <c r="A2762" s="674"/>
      <c r="B2762" s="685" t="s">
        <v>3399</v>
      </c>
      <c r="C2762" s="685" t="s">
        <v>3400</v>
      </c>
      <c r="D2762" s="678">
        <v>1.1599999999999999</v>
      </c>
      <c r="E2762" s="654"/>
    </row>
    <row r="2763" spans="1:5" x14ac:dyDescent="0.2">
      <c r="A2763" s="674"/>
      <c r="B2763" s="685" t="s">
        <v>3401</v>
      </c>
      <c r="C2763" s="685" t="s">
        <v>3402</v>
      </c>
      <c r="D2763" s="678">
        <v>1.1599999999999999</v>
      </c>
      <c r="E2763" s="654"/>
    </row>
    <row r="2764" spans="1:5" x14ac:dyDescent="0.2">
      <c r="A2764" s="674"/>
      <c r="B2764" s="685" t="s">
        <v>3403</v>
      </c>
      <c r="C2764" s="685" t="s">
        <v>3404</v>
      </c>
      <c r="D2764" s="678">
        <v>1.1599999999999999</v>
      </c>
      <c r="E2764" s="654"/>
    </row>
    <row r="2765" spans="1:5" x14ac:dyDescent="0.2">
      <c r="A2765" s="674"/>
      <c r="B2765" s="685" t="s">
        <v>3405</v>
      </c>
      <c r="C2765" s="685" t="s">
        <v>3406</v>
      </c>
      <c r="D2765" s="678">
        <v>1.1599999999999999</v>
      </c>
      <c r="E2765" s="654"/>
    </row>
    <row r="2766" spans="1:5" x14ac:dyDescent="0.2">
      <c r="A2766" s="674"/>
      <c r="B2766" s="685" t="s">
        <v>3407</v>
      </c>
      <c r="C2766" s="685" t="s">
        <v>3408</v>
      </c>
      <c r="D2766" s="678">
        <v>2884.5487999999996</v>
      </c>
      <c r="E2766" s="654"/>
    </row>
    <row r="2767" spans="1:5" x14ac:dyDescent="0.2">
      <c r="A2767" s="674"/>
      <c r="B2767" s="685" t="s">
        <v>3409</v>
      </c>
      <c r="C2767" s="685" t="s">
        <v>3410</v>
      </c>
      <c r="D2767" s="678">
        <v>1.1599999999999999</v>
      </c>
      <c r="E2767" s="654"/>
    </row>
    <row r="2768" spans="1:5" x14ac:dyDescent="0.2">
      <c r="A2768" s="674"/>
      <c r="B2768" s="685" t="s">
        <v>3411</v>
      </c>
      <c r="C2768" s="685" t="s">
        <v>3412</v>
      </c>
      <c r="D2768" s="678">
        <v>6786</v>
      </c>
      <c r="E2768" s="654"/>
    </row>
    <row r="2769" spans="1:5" x14ac:dyDescent="0.2">
      <c r="A2769" s="674"/>
      <c r="B2769" s="685" t="s">
        <v>3413</v>
      </c>
      <c r="C2769" s="685" t="s">
        <v>3408</v>
      </c>
      <c r="D2769" s="678">
        <v>1.1599999999999999</v>
      </c>
      <c r="E2769" s="654"/>
    </row>
    <row r="2770" spans="1:5" x14ac:dyDescent="0.2">
      <c r="A2770" s="674"/>
      <c r="B2770" s="685" t="s">
        <v>3414</v>
      </c>
      <c r="C2770" s="685" t="s">
        <v>3415</v>
      </c>
      <c r="D2770" s="678">
        <v>1.1599999999999999</v>
      </c>
      <c r="E2770" s="654"/>
    </row>
    <row r="2771" spans="1:5" x14ac:dyDescent="0.2">
      <c r="A2771" s="674"/>
      <c r="B2771" s="685" t="s">
        <v>3416</v>
      </c>
      <c r="C2771" s="685" t="s">
        <v>3417</v>
      </c>
      <c r="D2771" s="678">
        <v>1.1599999999999999</v>
      </c>
      <c r="E2771" s="654"/>
    </row>
    <row r="2772" spans="1:5" x14ac:dyDescent="0.2">
      <c r="A2772" s="674"/>
      <c r="B2772" s="685" t="s">
        <v>3418</v>
      </c>
      <c r="C2772" s="685" t="s">
        <v>3419</v>
      </c>
      <c r="D2772" s="678">
        <v>12528</v>
      </c>
      <c r="E2772" s="654"/>
    </row>
    <row r="2773" spans="1:5" x14ac:dyDescent="0.2">
      <c r="A2773" s="674"/>
      <c r="B2773" s="685" t="s">
        <v>3420</v>
      </c>
      <c r="C2773" s="685" t="s">
        <v>3421</v>
      </c>
      <c r="D2773" s="678">
        <v>4054.9656</v>
      </c>
      <c r="E2773" s="654"/>
    </row>
    <row r="2774" spans="1:5" x14ac:dyDescent="0.2">
      <c r="A2774" s="674"/>
      <c r="B2774" s="685" t="s">
        <v>3422</v>
      </c>
      <c r="C2774" s="685" t="s">
        <v>3423</v>
      </c>
      <c r="D2774" s="678">
        <v>30990.003199999999</v>
      </c>
      <c r="E2774" s="654"/>
    </row>
    <row r="2775" spans="1:5" x14ac:dyDescent="0.2">
      <c r="A2775" s="674"/>
      <c r="B2775" s="685" t="s">
        <v>3424</v>
      </c>
      <c r="C2775" s="685" t="s">
        <v>3425</v>
      </c>
      <c r="D2775" s="678">
        <v>8628.5092000000004</v>
      </c>
      <c r="E2775" s="654"/>
    </row>
    <row r="2776" spans="1:5" x14ac:dyDescent="0.2">
      <c r="A2776" s="674"/>
      <c r="B2776" s="685" t="s">
        <v>3426</v>
      </c>
      <c r="C2776" s="685" t="s">
        <v>3427</v>
      </c>
      <c r="D2776" s="678">
        <v>1970.8400000000001</v>
      </c>
      <c r="E2776" s="654"/>
    </row>
    <row r="2777" spans="1:5" x14ac:dyDescent="0.2">
      <c r="A2777" s="674"/>
      <c r="B2777" s="685" t="s">
        <v>3428</v>
      </c>
      <c r="C2777" s="685" t="s">
        <v>3429</v>
      </c>
      <c r="D2777" s="678">
        <v>1.1599999999999999</v>
      </c>
      <c r="E2777" s="654"/>
    </row>
    <row r="2778" spans="1:5" x14ac:dyDescent="0.2">
      <c r="A2778" s="674"/>
      <c r="B2778" s="685" t="s">
        <v>3430</v>
      </c>
      <c r="C2778" s="685" t="s">
        <v>3431</v>
      </c>
      <c r="D2778" s="678">
        <v>30000.001199999999</v>
      </c>
      <c r="E2778" s="654"/>
    </row>
    <row r="2779" spans="1:5" x14ac:dyDescent="0.2">
      <c r="A2779" s="674"/>
      <c r="B2779" s="685" t="s">
        <v>3432</v>
      </c>
      <c r="C2779" s="685" t="s">
        <v>3433</v>
      </c>
      <c r="D2779" s="678">
        <v>2114.9931999999999</v>
      </c>
      <c r="E2779" s="654"/>
    </row>
    <row r="2780" spans="1:5" x14ac:dyDescent="0.2">
      <c r="A2780" s="674"/>
      <c r="B2780" s="685" t="s">
        <v>3434</v>
      </c>
      <c r="C2780" s="685" t="s">
        <v>3435</v>
      </c>
      <c r="D2780" s="678">
        <v>1970.0047999999999</v>
      </c>
      <c r="E2780" s="654"/>
    </row>
    <row r="2781" spans="1:5" x14ac:dyDescent="0.2">
      <c r="A2781" s="674"/>
      <c r="B2781" s="685" t="s">
        <v>3436</v>
      </c>
      <c r="C2781" s="685" t="s">
        <v>3437</v>
      </c>
      <c r="D2781" s="678">
        <v>2114.9931999999999</v>
      </c>
      <c r="E2781" s="654"/>
    </row>
    <row r="2782" spans="1:5" x14ac:dyDescent="0.2">
      <c r="A2782" s="674"/>
      <c r="B2782" s="685" t="s">
        <v>3438</v>
      </c>
      <c r="C2782" s="685" t="s">
        <v>3437</v>
      </c>
      <c r="D2782" s="678">
        <v>2609.0023999999999</v>
      </c>
      <c r="E2782" s="654"/>
    </row>
    <row r="2783" spans="1:5" x14ac:dyDescent="0.2">
      <c r="A2783" s="674"/>
      <c r="B2783" s="685" t="s">
        <v>3439</v>
      </c>
      <c r="C2783" s="685" t="s">
        <v>3440</v>
      </c>
      <c r="D2783" s="678">
        <v>2855.92</v>
      </c>
      <c r="E2783" s="654"/>
    </row>
    <row r="2784" spans="1:5" x14ac:dyDescent="0.2">
      <c r="A2784" s="674"/>
      <c r="B2784" s="685" t="s">
        <v>3441</v>
      </c>
      <c r="C2784" s="685" t="s">
        <v>3442</v>
      </c>
      <c r="D2784" s="678">
        <v>1698.24</v>
      </c>
      <c r="E2784" s="654"/>
    </row>
    <row r="2785" spans="1:5" x14ac:dyDescent="0.2">
      <c r="A2785" s="674"/>
      <c r="B2785" s="685" t="s">
        <v>3443</v>
      </c>
      <c r="C2785" s="685" t="s">
        <v>3444</v>
      </c>
      <c r="D2785" s="678">
        <v>1.1599999999999999</v>
      </c>
      <c r="E2785" s="654"/>
    </row>
    <row r="2786" spans="1:5" x14ac:dyDescent="0.2">
      <c r="A2786" s="674"/>
      <c r="B2786" s="685" t="s">
        <v>3445</v>
      </c>
      <c r="C2786" s="685" t="s">
        <v>3446</v>
      </c>
      <c r="D2786" s="678">
        <v>2698.9951999999998</v>
      </c>
      <c r="E2786" s="654"/>
    </row>
    <row r="2787" spans="1:5" x14ac:dyDescent="0.2">
      <c r="A2787" s="674"/>
      <c r="B2787" s="685" t="s">
        <v>3447</v>
      </c>
      <c r="C2787" s="685" t="s">
        <v>3448</v>
      </c>
      <c r="D2787" s="678">
        <v>1.1599999999999999</v>
      </c>
      <c r="E2787" s="654"/>
    </row>
    <row r="2788" spans="1:5" x14ac:dyDescent="0.2">
      <c r="A2788" s="674"/>
      <c r="B2788" s="685" t="s">
        <v>3449</v>
      </c>
      <c r="C2788" s="685" t="s">
        <v>3448</v>
      </c>
      <c r="D2788" s="678">
        <v>1.1599999999999999</v>
      </c>
      <c r="E2788" s="654"/>
    </row>
    <row r="2789" spans="1:5" x14ac:dyDescent="0.2">
      <c r="A2789" s="674"/>
      <c r="B2789" s="685" t="s">
        <v>3450</v>
      </c>
      <c r="C2789" s="685" t="s">
        <v>3451</v>
      </c>
      <c r="D2789" s="678">
        <v>1.1599999999999999</v>
      </c>
      <c r="E2789" s="654"/>
    </row>
    <row r="2790" spans="1:5" x14ac:dyDescent="0.2">
      <c r="A2790" s="674"/>
      <c r="B2790" s="685" t="s">
        <v>3452</v>
      </c>
      <c r="C2790" s="685" t="s">
        <v>3453</v>
      </c>
      <c r="D2790" s="678">
        <v>1.1599999999999999</v>
      </c>
      <c r="E2790" s="654"/>
    </row>
    <row r="2791" spans="1:5" x14ac:dyDescent="0.2">
      <c r="A2791" s="674"/>
      <c r="B2791" s="685" t="s">
        <v>3454</v>
      </c>
      <c r="C2791" s="685" t="s">
        <v>3453</v>
      </c>
      <c r="D2791" s="678">
        <v>1.1599999999999999</v>
      </c>
      <c r="E2791" s="654"/>
    </row>
    <row r="2792" spans="1:5" x14ac:dyDescent="0.2">
      <c r="A2792" s="674"/>
      <c r="B2792" s="685" t="s">
        <v>3455</v>
      </c>
      <c r="C2792" s="685" t="s">
        <v>3456</v>
      </c>
      <c r="D2792" s="678">
        <v>1.1599999999999999</v>
      </c>
      <c r="E2792" s="654"/>
    </row>
    <row r="2793" spans="1:5" x14ac:dyDescent="0.2">
      <c r="A2793" s="674"/>
      <c r="B2793" s="685" t="s">
        <v>3457</v>
      </c>
      <c r="C2793" s="685" t="s">
        <v>3456</v>
      </c>
      <c r="D2793" s="678">
        <v>0</v>
      </c>
      <c r="E2793" s="654"/>
    </row>
    <row r="2794" spans="1:5" x14ac:dyDescent="0.2">
      <c r="A2794" s="674"/>
      <c r="B2794" s="685" t="s">
        <v>3458</v>
      </c>
      <c r="C2794" s="685" t="s">
        <v>3459</v>
      </c>
      <c r="D2794" s="678">
        <v>1.1599999999999999</v>
      </c>
      <c r="E2794" s="654"/>
    </row>
    <row r="2795" spans="1:5" x14ac:dyDescent="0.2">
      <c r="A2795" s="674"/>
      <c r="B2795" s="685" t="s">
        <v>3460</v>
      </c>
      <c r="C2795" s="685" t="s">
        <v>3461</v>
      </c>
      <c r="D2795" s="678">
        <v>1158.8399999999999</v>
      </c>
      <c r="E2795" s="654"/>
    </row>
    <row r="2796" spans="1:5" x14ac:dyDescent="0.2">
      <c r="A2796" s="674"/>
      <c r="B2796" s="685" t="s">
        <v>3462</v>
      </c>
      <c r="C2796" s="685" t="s">
        <v>3463</v>
      </c>
      <c r="D2796" s="678">
        <v>1.1599999999999999</v>
      </c>
      <c r="E2796" s="654"/>
    </row>
    <row r="2797" spans="1:5" x14ac:dyDescent="0.2">
      <c r="A2797" s="674"/>
      <c r="B2797" s="685" t="s">
        <v>3464</v>
      </c>
      <c r="C2797" s="685" t="s">
        <v>3463</v>
      </c>
      <c r="D2797" s="678">
        <v>1.1599999999999999</v>
      </c>
      <c r="E2797" s="654"/>
    </row>
    <row r="2798" spans="1:5" x14ac:dyDescent="0.2">
      <c r="A2798" s="674"/>
      <c r="B2798" s="685" t="s">
        <v>3465</v>
      </c>
      <c r="C2798" s="685" t="s">
        <v>3463</v>
      </c>
      <c r="D2798" s="678">
        <v>1.1599999999999999</v>
      </c>
      <c r="E2798" s="654"/>
    </row>
    <row r="2799" spans="1:5" x14ac:dyDescent="0.2">
      <c r="A2799" s="674"/>
      <c r="B2799" s="685" t="s">
        <v>3466</v>
      </c>
      <c r="C2799" s="685" t="s">
        <v>3467</v>
      </c>
      <c r="D2799" s="678">
        <v>1.1599999999999999</v>
      </c>
      <c r="E2799" s="654"/>
    </row>
    <row r="2800" spans="1:5" x14ac:dyDescent="0.2">
      <c r="A2800" s="674"/>
      <c r="B2800" s="685" t="s">
        <v>3468</v>
      </c>
      <c r="C2800" s="685" t="s">
        <v>3469</v>
      </c>
      <c r="D2800" s="678">
        <v>299.99920000000003</v>
      </c>
      <c r="E2800" s="654"/>
    </row>
    <row r="2801" spans="1:5" x14ac:dyDescent="0.2">
      <c r="A2801" s="674"/>
      <c r="B2801" s="685" t="s">
        <v>3470</v>
      </c>
      <c r="C2801" s="685" t="s">
        <v>3471</v>
      </c>
      <c r="D2801" s="678">
        <v>299.99920000000003</v>
      </c>
      <c r="E2801" s="654"/>
    </row>
    <row r="2802" spans="1:5" x14ac:dyDescent="0.2">
      <c r="A2802" s="674"/>
      <c r="B2802" s="685" t="s">
        <v>3472</v>
      </c>
      <c r="C2802" s="685" t="s">
        <v>3463</v>
      </c>
      <c r="D2802" s="678">
        <v>1.1599999999999999</v>
      </c>
      <c r="E2802" s="654"/>
    </row>
    <row r="2803" spans="1:5" x14ac:dyDescent="0.2">
      <c r="A2803" s="674"/>
      <c r="B2803" s="685" t="s">
        <v>3473</v>
      </c>
      <c r="C2803" s="685" t="s">
        <v>3459</v>
      </c>
      <c r="D2803" s="678">
        <v>1.1599999999999999</v>
      </c>
      <c r="E2803" s="654"/>
    </row>
    <row r="2804" spans="1:5" x14ac:dyDescent="0.2">
      <c r="A2804" s="674"/>
      <c r="B2804" s="685" t="s">
        <v>3474</v>
      </c>
      <c r="C2804" s="685" t="s">
        <v>3459</v>
      </c>
      <c r="D2804" s="678">
        <v>1.1599999999999999</v>
      </c>
      <c r="E2804" s="654"/>
    </row>
    <row r="2805" spans="1:5" x14ac:dyDescent="0.2">
      <c r="A2805" s="674"/>
      <c r="B2805" s="685" t="s">
        <v>3475</v>
      </c>
      <c r="C2805" s="685" t="s">
        <v>3459</v>
      </c>
      <c r="D2805" s="678">
        <v>1.1599999999999999</v>
      </c>
      <c r="E2805" s="654"/>
    </row>
    <row r="2806" spans="1:5" x14ac:dyDescent="0.2">
      <c r="A2806" s="674"/>
      <c r="B2806" s="685" t="s">
        <v>3476</v>
      </c>
      <c r="C2806" s="685" t="s">
        <v>3463</v>
      </c>
      <c r="D2806" s="678">
        <v>1.1599999999999999</v>
      </c>
      <c r="E2806" s="654"/>
    </row>
    <row r="2807" spans="1:5" x14ac:dyDescent="0.2">
      <c r="A2807" s="674"/>
      <c r="B2807" s="685" t="s">
        <v>3477</v>
      </c>
      <c r="C2807" s="685" t="s">
        <v>3478</v>
      </c>
      <c r="D2807" s="678">
        <v>1258.078</v>
      </c>
      <c r="E2807" s="654"/>
    </row>
    <row r="2808" spans="1:5" x14ac:dyDescent="0.2">
      <c r="A2808" s="674"/>
      <c r="B2808" s="685" t="s">
        <v>3479</v>
      </c>
      <c r="C2808" s="685" t="s">
        <v>3480</v>
      </c>
      <c r="D2808" s="678">
        <v>808.52</v>
      </c>
      <c r="E2808" s="654"/>
    </row>
    <row r="2809" spans="1:5" x14ac:dyDescent="0.2">
      <c r="A2809" s="674"/>
      <c r="B2809" s="685" t="s">
        <v>3481</v>
      </c>
      <c r="C2809" s="685" t="s">
        <v>3480</v>
      </c>
      <c r="D2809" s="678">
        <v>808.52</v>
      </c>
      <c r="E2809" s="654"/>
    </row>
    <row r="2810" spans="1:5" x14ac:dyDescent="0.2">
      <c r="A2810" s="674"/>
      <c r="B2810" s="685" t="s">
        <v>3482</v>
      </c>
      <c r="C2810" s="685" t="s">
        <v>3483</v>
      </c>
      <c r="D2810" s="678">
        <v>5519.28</v>
      </c>
      <c r="E2810" s="654"/>
    </row>
    <row r="2811" spans="1:5" x14ac:dyDescent="0.2">
      <c r="A2811" s="674"/>
      <c r="B2811" s="685" t="s">
        <v>3484</v>
      </c>
      <c r="C2811" s="685" t="s">
        <v>3483</v>
      </c>
      <c r="D2811" s="678">
        <v>5519.28</v>
      </c>
      <c r="E2811" s="654"/>
    </row>
    <row r="2812" spans="1:5" x14ac:dyDescent="0.2">
      <c r="A2812" s="674"/>
      <c r="B2812" s="685" t="s">
        <v>3485</v>
      </c>
      <c r="C2812" s="685" t="s">
        <v>3486</v>
      </c>
      <c r="D2812" s="678">
        <v>7194.32</v>
      </c>
      <c r="E2812" s="654"/>
    </row>
    <row r="2813" spans="1:5" x14ac:dyDescent="0.2">
      <c r="A2813" s="674"/>
      <c r="B2813" s="685" t="s">
        <v>3487</v>
      </c>
      <c r="C2813" s="685" t="s">
        <v>3488</v>
      </c>
      <c r="D2813" s="678">
        <v>5519.28</v>
      </c>
      <c r="E2813" s="654"/>
    </row>
    <row r="2814" spans="1:5" x14ac:dyDescent="0.2">
      <c r="A2814" s="674"/>
      <c r="B2814" s="685" t="s">
        <v>3489</v>
      </c>
      <c r="C2814" s="685" t="s">
        <v>3490</v>
      </c>
      <c r="D2814" s="678">
        <v>6889.8548000000001</v>
      </c>
      <c r="E2814" s="654"/>
    </row>
    <row r="2815" spans="1:5" x14ac:dyDescent="0.2">
      <c r="A2815" s="674"/>
      <c r="B2815" s="685" t="s">
        <v>3491</v>
      </c>
      <c r="C2815" s="685" t="s">
        <v>3492</v>
      </c>
      <c r="D2815" s="678">
        <v>7194.32</v>
      </c>
      <c r="E2815" s="654"/>
    </row>
    <row r="2816" spans="1:5" x14ac:dyDescent="0.2">
      <c r="A2816" s="674"/>
      <c r="B2816" s="685" t="s">
        <v>3493</v>
      </c>
      <c r="C2816" s="685" t="s">
        <v>3492</v>
      </c>
      <c r="D2816" s="678">
        <v>7773.0324000000001</v>
      </c>
      <c r="E2816" s="654"/>
    </row>
    <row r="2817" spans="1:5" x14ac:dyDescent="0.2">
      <c r="A2817" s="674"/>
      <c r="B2817" s="685" t="s">
        <v>3494</v>
      </c>
      <c r="C2817" s="685" t="s">
        <v>3495</v>
      </c>
      <c r="D2817" s="678">
        <v>9988.9920000000002</v>
      </c>
      <c r="E2817" s="654"/>
    </row>
    <row r="2818" spans="1:5" x14ac:dyDescent="0.2">
      <c r="A2818" s="674"/>
      <c r="B2818" s="685" t="s">
        <v>3496</v>
      </c>
      <c r="C2818" s="685" t="s">
        <v>3497</v>
      </c>
      <c r="D2818" s="678">
        <v>6348.9932000000008</v>
      </c>
      <c r="E2818" s="654"/>
    </row>
    <row r="2819" spans="1:5" x14ac:dyDescent="0.2">
      <c r="A2819" s="674"/>
      <c r="B2819" s="685" t="s">
        <v>3498</v>
      </c>
      <c r="C2819" s="685" t="s">
        <v>3492</v>
      </c>
      <c r="D2819" s="678">
        <v>7194.32</v>
      </c>
      <c r="E2819" s="654"/>
    </row>
    <row r="2820" spans="1:5" x14ac:dyDescent="0.2">
      <c r="A2820" s="674"/>
      <c r="B2820" s="685" t="s">
        <v>3499</v>
      </c>
      <c r="C2820" s="685" t="s">
        <v>3488</v>
      </c>
      <c r="D2820" s="678">
        <v>5519.28</v>
      </c>
      <c r="E2820" s="654"/>
    </row>
    <row r="2821" spans="1:5" x14ac:dyDescent="0.2">
      <c r="A2821" s="674"/>
      <c r="B2821" s="685" t="s">
        <v>3500</v>
      </c>
      <c r="C2821" s="685" t="s">
        <v>3488</v>
      </c>
      <c r="D2821" s="678">
        <v>5519.28</v>
      </c>
      <c r="E2821" s="654"/>
    </row>
    <row r="2822" spans="1:5" x14ac:dyDescent="0.2">
      <c r="A2822" s="674"/>
      <c r="B2822" s="685" t="s">
        <v>3501</v>
      </c>
      <c r="C2822" s="685" t="s">
        <v>3502</v>
      </c>
      <c r="D2822" s="678">
        <v>6322</v>
      </c>
      <c r="E2822" s="654"/>
    </row>
    <row r="2823" spans="1:5" x14ac:dyDescent="0.2">
      <c r="A2823" s="674"/>
      <c r="B2823" s="685" t="s">
        <v>3503</v>
      </c>
      <c r="C2823" s="685" t="s">
        <v>3504</v>
      </c>
      <c r="D2823" s="678">
        <v>47444</v>
      </c>
      <c r="E2823" s="654"/>
    </row>
    <row r="2824" spans="1:5" x14ac:dyDescent="0.2">
      <c r="A2824" s="674"/>
      <c r="B2824" s="685" t="s">
        <v>3505</v>
      </c>
      <c r="C2824" s="685" t="s">
        <v>3504</v>
      </c>
      <c r="D2824" s="678">
        <v>47444</v>
      </c>
      <c r="E2824" s="654"/>
    </row>
    <row r="2825" spans="1:5" x14ac:dyDescent="0.2">
      <c r="A2825" s="674"/>
      <c r="B2825" s="685" t="s">
        <v>3506</v>
      </c>
      <c r="C2825" s="685" t="s">
        <v>3504</v>
      </c>
      <c r="D2825" s="678">
        <v>47444</v>
      </c>
      <c r="E2825" s="654"/>
    </row>
    <row r="2826" spans="1:5" x14ac:dyDescent="0.2">
      <c r="A2826" s="674"/>
      <c r="B2826" s="685" t="s">
        <v>3507</v>
      </c>
      <c r="C2826" s="685" t="s">
        <v>3508</v>
      </c>
      <c r="D2826" s="678">
        <v>28942</v>
      </c>
      <c r="E2826" s="654"/>
    </row>
    <row r="2827" spans="1:5" x14ac:dyDescent="0.2">
      <c r="A2827" s="674"/>
      <c r="B2827" s="685" t="s">
        <v>3509</v>
      </c>
      <c r="C2827" s="685" t="s">
        <v>3508</v>
      </c>
      <c r="D2827" s="678">
        <v>28942</v>
      </c>
      <c r="E2827" s="654"/>
    </row>
    <row r="2828" spans="1:5" x14ac:dyDescent="0.2">
      <c r="A2828" s="674"/>
      <c r="B2828" s="685" t="s">
        <v>3510</v>
      </c>
      <c r="C2828" s="685" t="s">
        <v>3508</v>
      </c>
      <c r="D2828" s="678">
        <v>28942</v>
      </c>
      <c r="E2828" s="654"/>
    </row>
    <row r="2829" spans="1:5" x14ac:dyDescent="0.2">
      <c r="A2829" s="674"/>
      <c r="B2829" s="685" t="s">
        <v>3511</v>
      </c>
      <c r="C2829" s="685" t="s">
        <v>3508</v>
      </c>
      <c r="D2829" s="678">
        <v>28942</v>
      </c>
      <c r="E2829" s="654"/>
    </row>
    <row r="2830" spans="1:5" x14ac:dyDescent="0.2">
      <c r="A2830" s="674"/>
      <c r="B2830" s="685" t="s">
        <v>3512</v>
      </c>
      <c r="C2830" s="685" t="s">
        <v>3508</v>
      </c>
      <c r="D2830" s="678">
        <v>28942</v>
      </c>
      <c r="E2830" s="654"/>
    </row>
    <row r="2831" spans="1:5" x14ac:dyDescent="0.2">
      <c r="A2831" s="674"/>
      <c r="B2831" s="685" t="s">
        <v>3513</v>
      </c>
      <c r="C2831" s="685" t="s">
        <v>3508</v>
      </c>
      <c r="D2831" s="678">
        <v>28942</v>
      </c>
      <c r="E2831" s="654"/>
    </row>
    <row r="2832" spans="1:5" x14ac:dyDescent="0.2">
      <c r="A2832" s="674"/>
      <c r="B2832" s="685" t="s">
        <v>3514</v>
      </c>
      <c r="C2832" s="685" t="s">
        <v>3508</v>
      </c>
      <c r="D2832" s="678">
        <v>28942</v>
      </c>
      <c r="E2832" s="654"/>
    </row>
    <row r="2833" spans="1:5" x14ac:dyDescent="0.2">
      <c r="A2833" s="674"/>
      <c r="B2833" s="685" t="s">
        <v>3515</v>
      </c>
      <c r="C2833" s="685" t="s">
        <v>3508</v>
      </c>
      <c r="D2833" s="678">
        <v>28942</v>
      </c>
      <c r="E2833" s="654"/>
    </row>
    <row r="2834" spans="1:5" x14ac:dyDescent="0.2">
      <c r="A2834" s="674"/>
      <c r="B2834" s="685" t="s">
        <v>3516</v>
      </c>
      <c r="C2834" s="685" t="s">
        <v>3504</v>
      </c>
      <c r="D2834" s="678">
        <v>47444</v>
      </c>
      <c r="E2834" s="654"/>
    </row>
    <row r="2835" spans="1:5" x14ac:dyDescent="0.2">
      <c r="A2835" s="674"/>
      <c r="B2835" s="685" t="s">
        <v>3517</v>
      </c>
      <c r="C2835" s="685" t="s">
        <v>3490</v>
      </c>
      <c r="D2835" s="678">
        <v>6889.8548000000001</v>
      </c>
      <c r="E2835" s="654"/>
    </row>
    <row r="2836" spans="1:5" x14ac:dyDescent="0.2">
      <c r="A2836" s="674"/>
      <c r="B2836" s="685" t="s">
        <v>3518</v>
      </c>
      <c r="C2836" s="685" t="s">
        <v>3519</v>
      </c>
      <c r="D2836" s="678">
        <v>37623.671999999999</v>
      </c>
      <c r="E2836" s="654"/>
    </row>
    <row r="2837" spans="1:5" x14ac:dyDescent="0.2">
      <c r="A2837" s="674"/>
      <c r="B2837" s="685" t="s">
        <v>3520</v>
      </c>
      <c r="C2837" s="685" t="s">
        <v>3519</v>
      </c>
      <c r="D2837" s="678">
        <v>37623.671999999999</v>
      </c>
      <c r="E2837" s="654"/>
    </row>
    <row r="2838" spans="1:5" x14ac:dyDescent="0.2">
      <c r="A2838" s="674"/>
      <c r="B2838" s="685" t="s">
        <v>3521</v>
      </c>
      <c r="C2838" s="685" t="s">
        <v>3519</v>
      </c>
      <c r="D2838" s="678">
        <v>37623.671999999999</v>
      </c>
      <c r="E2838" s="654"/>
    </row>
    <row r="2839" spans="1:5" x14ac:dyDescent="0.2">
      <c r="A2839" s="674"/>
      <c r="B2839" s="685" t="s">
        <v>3522</v>
      </c>
      <c r="C2839" s="685" t="s">
        <v>3519</v>
      </c>
      <c r="D2839" s="678">
        <v>37623.671999999999</v>
      </c>
      <c r="E2839" s="654"/>
    </row>
    <row r="2840" spans="1:5" x14ac:dyDescent="0.2">
      <c r="A2840" s="674"/>
      <c r="B2840" s="685" t="s">
        <v>3523</v>
      </c>
      <c r="C2840" s="685" t="s">
        <v>3519</v>
      </c>
      <c r="D2840" s="678">
        <v>37623.671999999999</v>
      </c>
      <c r="E2840" s="654"/>
    </row>
    <row r="2841" spans="1:5" x14ac:dyDescent="0.2">
      <c r="A2841" s="674"/>
      <c r="B2841" s="685" t="s">
        <v>3524</v>
      </c>
      <c r="C2841" s="685" t="s">
        <v>3488</v>
      </c>
      <c r="D2841" s="678">
        <v>5519.28</v>
      </c>
      <c r="E2841" s="654"/>
    </row>
    <row r="2842" spans="1:5" x14ac:dyDescent="0.2">
      <c r="A2842" s="674"/>
      <c r="B2842" s="685" t="s">
        <v>3525</v>
      </c>
      <c r="C2842" s="685" t="s">
        <v>3526</v>
      </c>
      <c r="D2842" s="678">
        <v>9988.9920000000002</v>
      </c>
      <c r="E2842" s="654"/>
    </row>
    <row r="2843" spans="1:5" x14ac:dyDescent="0.2">
      <c r="A2843" s="674"/>
      <c r="B2843" s="685" t="s">
        <v>3527</v>
      </c>
      <c r="C2843" s="685" t="s">
        <v>3490</v>
      </c>
      <c r="D2843" s="678">
        <v>6886.3747999999996</v>
      </c>
      <c r="E2843" s="654"/>
    </row>
    <row r="2844" spans="1:5" x14ac:dyDescent="0.2">
      <c r="A2844" s="674"/>
      <c r="B2844" s="685" t="s">
        <v>3528</v>
      </c>
      <c r="C2844" s="685" t="s">
        <v>3529</v>
      </c>
      <c r="D2844" s="678">
        <v>7773.0324000000001</v>
      </c>
      <c r="E2844" s="654"/>
    </row>
    <row r="2845" spans="1:5" x14ac:dyDescent="0.2">
      <c r="A2845" s="674"/>
      <c r="B2845" s="685" t="s">
        <v>3530</v>
      </c>
      <c r="C2845" s="685" t="s">
        <v>3519</v>
      </c>
      <c r="D2845" s="678">
        <v>37623.671999999999</v>
      </c>
      <c r="E2845" s="654"/>
    </row>
    <row r="2846" spans="1:5" x14ac:dyDescent="0.2">
      <c r="A2846" s="674"/>
      <c r="B2846" s="685" t="s">
        <v>3531</v>
      </c>
      <c r="C2846" s="685" t="s">
        <v>3488</v>
      </c>
      <c r="D2846" s="678">
        <v>5519.28</v>
      </c>
      <c r="E2846" s="654"/>
    </row>
    <row r="2847" spans="1:5" x14ac:dyDescent="0.2">
      <c r="A2847" s="674"/>
      <c r="B2847" s="685" t="s">
        <v>3532</v>
      </c>
      <c r="C2847" s="685" t="s">
        <v>3502</v>
      </c>
      <c r="D2847" s="678">
        <v>6322</v>
      </c>
      <c r="E2847" s="654"/>
    </row>
    <row r="2848" spans="1:5" x14ac:dyDescent="0.2">
      <c r="A2848" s="674"/>
      <c r="B2848" s="685" t="s">
        <v>3533</v>
      </c>
      <c r="C2848" s="685" t="s">
        <v>3534</v>
      </c>
      <c r="D2848" s="678">
        <v>29564.8272</v>
      </c>
      <c r="E2848" s="654"/>
    </row>
    <row r="2849" spans="1:5" x14ac:dyDescent="0.2">
      <c r="A2849" s="674"/>
      <c r="B2849" s="685" t="s">
        <v>3535</v>
      </c>
      <c r="C2849" s="685" t="s">
        <v>3534</v>
      </c>
      <c r="D2849" s="678">
        <v>29564.8272</v>
      </c>
      <c r="E2849" s="654"/>
    </row>
    <row r="2850" spans="1:5" x14ac:dyDescent="0.2">
      <c r="A2850" s="674"/>
      <c r="B2850" s="685" t="s">
        <v>3536</v>
      </c>
      <c r="C2850" s="685" t="s">
        <v>3534</v>
      </c>
      <c r="D2850" s="678">
        <v>29564.8272</v>
      </c>
      <c r="E2850" s="654"/>
    </row>
    <row r="2851" spans="1:5" x14ac:dyDescent="0.2">
      <c r="A2851" s="674"/>
      <c r="B2851" s="685" t="s">
        <v>3537</v>
      </c>
      <c r="C2851" s="685" t="s">
        <v>3534</v>
      </c>
      <c r="D2851" s="678">
        <v>29564.8272</v>
      </c>
      <c r="E2851" s="654"/>
    </row>
    <row r="2852" spans="1:5" x14ac:dyDescent="0.2">
      <c r="A2852" s="674"/>
      <c r="B2852" s="685" t="s">
        <v>3538</v>
      </c>
      <c r="C2852" s="685" t="s">
        <v>3534</v>
      </c>
      <c r="D2852" s="678">
        <v>29564.8272</v>
      </c>
      <c r="E2852" s="654"/>
    </row>
    <row r="2853" spans="1:5" x14ac:dyDescent="0.2">
      <c r="A2853" s="674"/>
      <c r="B2853" s="685" t="s">
        <v>3539</v>
      </c>
      <c r="C2853" s="685" t="s">
        <v>3540</v>
      </c>
      <c r="D2853" s="678">
        <v>1.1599999999999999</v>
      </c>
      <c r="E2853" s="654"/>
    </row>
    <row r="2854" spans="1:5" x14ac:dyDescent="0.2">
      <c r="A2854" s="674"/>
      <c r="B2854" s="685" t="s">
        <v>3541</v>
      </c>
      <c r="C2854" s="685" t="s">
        <v>3542</v>
      </c>
      <c r="D2854" s="678">
        <v>587.77199999999993</v>
      </c>
      <c r="E2854" s="654"/>
    </row>
    <row r="2855" spans="1:5" x14ac:dyDescent="0.2">
      <c r="A2855" s="674"/>
      <c r="B2855" s="685" t="s">
        <v>3543</v>
      </c>
      <c r="C2855" s="685" t="s">
        <v>3542</v>
      </c>
      <c r="D2855" s="678">
        <v>587.77199999999993</v>
      </c>
      <c r="E2855" s="654"/>
    </row>
    <row r="2856" spans="1:5" x14ac:dyDescent="0.2">
      <c r="A2856" s="674"/>
      <c r="B2856" s="685" t="s">
        <v>3544</v>
      </c>
      <c r="C2856" s="685" t="s">
        <v>3545</v>
      </c>
      <c r="D2856" s="678">
        <v>1.1599999999999999</v>
      </c>
      <c r="E2856" s="654"/>
    </row>
    <row r="2857" spans="1:5" x14ac:dyDescent="0.2">
      <c r="A2857" s="674"/>
      <c r="B2857" s="685" t="s">
        <v>3546</v>
      </c>
      <c r="C2857" s="685" t="s">
        <v>3547</v>
      </c>
      <c r="D2857" s="678">
        <v>1.1599999999999999</v>
      </c>
      <c r="E2857" s="654"/>
    </row>
    <row r="2858" spans="1:5" x14ac:dyDescent="0.2">
      <c r="A2858" s="674"/>
      <c r="B2858" s="685" t="s">
        <v>3548</v>
      </c>
      <c r="C2858" s="685" t="s">
        <v>3549</v>
      </c>
      <c r="D2858" s="678">
        <v>19331.864000000001</v>
      </c>
      <c r="E2858" s="654"/>
    </row>
    <row r="2859" spans="1:5" x14ac:dyDescent="0.2">
      <c r="A2859" s="674"/>
      <c r="B2859" s="685" t="s">
        <v>3550</v>
      </c>
      <c r="C2859" s="685" t="s">
        <v>3549</v>
      </c>
      <c r="D2859" s="678">
        <v>19331.864000000001</v>
      </c>
      <c r="E2859" s="654"/>
    </row>
    <row r="2860" spans="1:5" x14ac:dyDescent="0.2">
      <c r="A2860" s="674"/>
      <c r="B2860" s="685" t="s">
        <v>3551</v>
      </c>
      <c r="C2860" s="685" t="s">
        <v>3552</v>
      </c>
      <c r="D2860" s="678">
        <v>18522.531999999999</v>
      </c>
      <c r="E2860" s="654"/>
    </row>
    <row r="2861" spans="1:5" x14ac:dyDescent="0.2">
      <c r="A2861" s="674"/>
      <c r="B2861" s="685" t="s">
        <v>3553</v>
      </c>
      <c r="C2861" s="685" t="s">
        <v>3552</v>
      </c>
      <c r="D2861" s="678">
        <v>18522.531999999999</v>
      </c>
      <c r="E2861" s="654"/>
    </row>
    <row r="2862" spans="1:5" x14ac:dyDescent="0.2">
      <c r="A2862" s="674"/>
      <c r="B2862" s="685" t="s">
        <v>3554</v>
      </c>
      <c r="C2862" s="685" t="s">
        <v>3555</v>
      </c>
      <c r="D2862" s="678">
        <v>1.1599999999999999</v>
      </c>
      <c r="E2862" s="654"/>
    </row>
    <row r="2863" spans="1:5" x14ac:dyDescent="0.2">
      <c r="A2863" s="674"/>
      <c r="B2863" s="685" t="s">
        <v>3556</v>
      </c>
      <c r="C2863" s="685" t="s">
        <v>3557</v>
      </c>
      <c r="D2863" s="678">
        <v>1.1599999999999999</v>
      </c>
      <c r="E2863" s="654"/>
    </row>
    <row r="2864" spans="1:5" x14ac:dyDescent="0.2">
      <c r="A2864" s="674"/>
      <c r="B2864" s="685" t="s">
        <v>3558</v>
      </c>
      <c r="C2864" s="685" t="s">
        <v>3559</v>
      </c>
      <c r="D2864" s="678">
        <v>1.1599999999999999</v>
      </c>
      <c r="E2864" s="654"/>
    </row>
    <row r="2865" spans="1:5" x14ac:dyDescent="0.2">
      <c r="A2865" s="674"/>
      <c r="B2865" s="685" t="s">
        <v>3560</v>
      </c>
      <c r="C2865" s="685" t="s">
        <v>3559</v>
      </c>
      <c r="D2865" s="678">
        <v>1.1599999999999999</v>
      </c>
      <c r="E2865" s="654"/>
    </row>
    <row r="2866" spans="1:5" x14ac:dyDescent="0.2">
      <c r="A2866" s="674"/>
      <c r="B2866" s="685" t="s">
        <v>3561</v>
      </c>
      <c r="C2866" s="685" t="s">
        <v>3559</v>
      </c>
      <c r="D2866" s="678">
        <v>1.1599999999999999</v>
      </c>
      <c r="E2866" s="654"/>
    </row>
    <row r="2867" spans="1:5" x14ac:dyDescent="0.2">
      <c r="A2867" s="674"/>
      <c r="B2867" s="685" t="s">
        <v>3562</v>
      </c>
      <c r="C2867" s="685" t="s">
        <v>3559</v>
      </c>
      <c r="D2867" s="678">
        <v>1.1599999999999999</v>
      </c>
      <c r="E2867" s="654"/>
    </row>
    <row r="2868" spans="1:5" x14ac:dyDescent="0.2">
      <c r="A2868" s="674"/>
      <c r="B2868" s="685" t="s">
        <v>3563</v>
      </c>
      <c r="C2868" s="685" t="s">
        <v>3559</v>
      </c>
      <c r="D2868" s="678">
        <v>1.1599999999999999</v>
      </c>
      <c r="E2868" s="654"/>
    </row>
    <row r="2869" spans="1:5" x14ac:dyDescent="0.2">
      <c r="A2869" s="674"/>
      <c r="B2869" s="685" t="s">
        <v>3564</v>
      </c>
      <c r="C2869" s="685" t="s">
        <v>3559</v>
      </c>
      <c r="D2869" s="678">
        <v>1.1599999999999999</v>
      </c>
      <c r="E2869" s="654"/>
    </row>
    <row r="2870" spans="1:5" x14ac:dyDescent="0.2">
      <c r="A2870" s="674"/>
      <c r="B2870" s="685" t="s">
        <v>3565</v>
      </c>
      <c r="C2870" s="685" t="s">
        <v>3559</v>
      </c>
      <c r="D2870" s="678">
        <v>1.1599999999999999</v>
      </c>
      <c r="E2870" s="654"/>
    </row>
    <row r="2871" spans="1:5" x14ac:dyDescent="0.2">
      <c r="A2871" s="674"/>
      <c r="B2871" s="685" t="s">
        <v>3566</v>
      </c>
      <c r="C2871" s="685" t="s">
        <v>3559</v>
      </c>
      <c r="D2871" s="678">
        <v>1.1599999999999999</v>
      </c>
      <c r="E2871" s="654"/>
    </row>
    <row r="2872" spans="1:5" x14ac:dyDescent="0.2">
      <c r="A2872" s="674"/>
      <c r="B2872" s="685" t="s">
        <v>3567</v>
      </c>
      <c r="C2872" s="685" t="s">
        <v>3559</v>
      </c>
      <c r="D2872" s="678">
        <v>1.1599999999999999</v>
      </c>
      <c r="E2872" s="654"/>
    </row>
    <row r="2873" spans="1:5" x14ac:dyDescent="0.2">
      <c r="A2873" s="674"/>
      <c r="B2873" s="685" t="s">
        <v>3568</v>
      </c>
      <c r="C2873" s="685" t="s">
        <v>3559</v>
      </c>
      <c r="D2873" s="678">
        <v>1.1599999999999999</v>
      </c>
      <c r="E2873" s="654"/>
    </row>
    <row r="2874" spans="1:5" x14ac:dyDescent="0.2">
      <c r="A2874" s="674"/>
      <c r="B2874" s="685" t="s">
        <v>3569</v>
      </c>
      <c r="C2874" s="685" t="s">
        <v>3559</v>
      </c>
      <c r="D2874" s="678">
        <v>1.1599999999999999</v>
      </c>
      <c r="E2874" s="654"/>
    </row>
    <row r="2875" spans="1:5" x14ac:dyDescent="0.2">
      <c r="A2875" s="674"/>
      <c r="B2875" s="685" t="s">
        <v>3570</v>
      </c>
      <c r="C2875" s="685" t="s">
        <v>3559</v>
      </c>
      <c r="D2875" s="678">
        <v>1.1599999999999999</v>
      </c>
      <c r="E2875" s="654"/>
    </row>
    <row r="2876" spans="1:5" x14ac:dyDescent="0.2">
      <c r="A2876" s="674"/>
      <c r="B2876" s="685" t="s">
        <v>3571</v>
      </c>
      <c r="C2876" s="685" t="s">
        <v>3572</v>
      </c>
      <c r="D2876" s="678">
        <v>68813.334399999992</v>
      </c>
      <c r="E2876" s="654"/>
    </row>
    <row r="2877" spans="1:5" x14ac:dyDescent="0.2">
      <c r="A2877" s="674"/>
      <c r="B2877" s="685" t="s">
        <v>3573</v>
      </c>
      <c r="C2877" s="685" t="s">
        <v>3574</v>
      </c>
      <c r="D2877" s="678">
        <v>3164.4916000000003</v>
      </c>
      <c r="E2877" s="654"/>
    </row>
    <row r="2878" spans="1:5" x14ac:dyDescent="0.2">
      <c r="A2878" s="674"/>
      <c r="B2878" s="685" t="s">
        <v>3575</v>
      </c>
      <c r="C2878" s="685" t="s">
        <v>3576</v>
      </c>
      <c r="D2878" s="678">
        <v>6077.9475999999995</v>
      </c>
      <c r="E2878" s="654"/>
    </row>
    <row r="2879" spans="1:5" x14ac:dyDescent="0.2">
      <c r="A2879" s="674"/>
      <c r="B2879" s="685" t="s">
        <v>3577</v>
      </c>
      <c r="C2879" s="685" t="s">
        <v>3578</v>
      </c>
      <c r="D2879" s="678">
        <v>4406.84</v>
      </c>
      <c r="E2879" s="654"/>
    </row>
    <row r="2880" spans="1:5" x14ac:dyDescent="0.2">
      <c r="A2880" s="674"/>
      <c r="B2880" s="685" t="s">
        <v>3579</v>
      </c>
      <c r="C2880" s="685" t="s">
        <v>3580</v>
      </c>
      <c r="D2880" s="678">
        <v>1786.4</v>
      </c>
      <c r="E2880" s="654"/>
    </row>
    <row r="2881" spans="1:5" x14ac:dyDescent="0.2">
      <c r="A2881" s="674"/>
      <c r="B2881" s="685" t="s">
        <v>3581</v>
      </c>
      <c r="C2881" s="685" t="s">
        <v>3580</v>
      </c>
      <c r="D2881" s="678">
        <v>1786.4</v>
      </c>
      <c r="E2881" s="654"/>
    </row>
    <row r="2882" spans="1:5" x14ac:dyDescent="0.2">
      <c r="A2882" s="674"/>
      <c r="B2882" s="685" t="s">
        <v>3582</v>
      </c>
      <c r="C2882" s="685" t="s">
        <v>3580</v>
      </c>
      <c r="D2882" s="678">
        <v>1786.4</v>
      </c>
      <c r="E2882" s="654"/>
    </row>
    <row r="2883" spans="1:5" x14ac:dyDescent="0.2">
      <c r="A2883" s="674"/>
      <c r="B2883" s="685" t="s">
        <v>3583</v>
      </c>
      <c r="C2883" s="685" t="s">
        <v>3580</v>
      </c>
      <c r="D2883" s="678">
        <v>1786.4</v>
      </c>
      <c r="E2883" s="654"/>
    </row>
    <row r="2884" spans="1:5" x14ac:dyDescent="0.2">
      <c r="A2884" s="674"/>
      <c r="B2884" s="685" t="s">
        <v>3584</v>
      </c>
      <c r="C2884" s="685" t="s">
        <v>3580</v>
      </c>
      <c r="D2884" s="678">
        <v>1786.4</v>
      </c>
      <c r="E2884" s="654"/>
    </row>
    <row r="2885" spans="1:5" x14ac:dyDescent="0.2">
      <c r="A2885" s="674"/>
      <c r="B2885" s="685" t="s">
        <v>3585</v>
      </c>
      <c r="C2885" s="685" t="s">
        <v>3580</v>
      </c>
      <c r="D2885" s="678">
        <v>1786.4</v>
      </c>
      <c r="E2885" s="654"/>
    </row>
    <row r="2886" spans="1:5" x14ac:dyDescent="0.2">
      <c r="A2886" s="674"/>
      <c r="B2886" s="685" t="s">
        <v>3586</v>
      </c>
      <c r="C2886" s="685" t="s">
        <v>3587</v>
      </c>
      <c r="D2886" s="678">
        <v>2302.4839999999999</v>
      </c>
      <c r="E2886" s="654"/>
    </row>
    <row r="2887" spans="1:5" x14ac:dyDescent="0.2">
      <c r="A2887" s="674"/>
      <c r="B2887" s="685" t="s">
        <v>3588</v>
      </c>
      <c r="C2887" s="685" t="s">
        <v>3589</v>
      </c>
      <c r="D2887" s="678">
        <v>1.1599999999999999</v>
      </c>
      <c r="E2887" s="654"/>
    </row>
    <row r="2888" spans="1:5" x14ac:dyDescent="0.2">
      <c r="A2888" s="674"/>
      <c r="B2888" s="685" t="s">
        <v>3590</v>
      </c>
      <c r="C2888" s="685" t="s">
        <v>3589</v>
      </c>
      <c r="D2888" s="678">
        <v>1.1599999999999999</v>
      </c>
      <c r="E2888" s="654"/>
    </row>
    <row r="2889" spans="1:5" x14ac:dyDescent="0.2">
      <c r="A2889" s="674"/>
      <c r="B2889" s="685" t="s">
        <v>3591</v>
      </c>
      <c r="C2889" s="685" t="s">
        <v>3589</v>
      </c>
      <c r="D2889" s="678">
        <v>1.1599999999999999</v>
      </c>
      <c r="E2889" s="654"/>
    </row>
    <row r="2890" spans="1:5" x14ac:dyDescent="0.2">
      <c r="A2890" s="674"/>
      <c r="B2890" s="685" t="s">
        <v>3592</v>
      </c>
      <c r="C2890" s="685" t="s">
        <v>3589</v>
      </c>
      <c r="D2890" s="678">
        <v>1.1599999999999999</v>
      </c>
      <c r="E2890" s="654"/>
    </row>
    <row r="2891" spans="1:5" x14ac:dyDescent="0.2">
      <c r="A2891" s="674"/>
      <c r="B2891" s="685" t="s">
        <v>3593</v>
      </c>
      <c r="C2891" s="685" t="s">
        <v>3589</v>
      </c>
      <c r="D2891" s="678">
        <v>1.1599999999999999</v>
      </c>
      <c r="E2891" s="654"/>
    </row>
    <row r="2892" spans="1:5" x14ac:dyDescent="0.2">
      <c r="A2892" s="674"/>
      <c r="B2892" s="685" t="s">
        <v>3594</v>
      </c>
      <c r="C2892" s="685" t="s">
        <v>3589</v>
      </c>
      <c r="D2892" s="678">
        <v>1.1599999999999999</v>
      </c>
      <c r="E2892" s="654"/>
    </row>
    <row r="2893" spans="1:5" x14ac:dyDescent="0.2">
      <c r="A2893" s="674"/>
      <c r="B2893" s="685" t="s">
        <v>3595</v>
      </c>
      <c r="C2893" s="685" t="s">
        <v>3589</v>
      </c>
      <c r="D2893" s="678">
        <v>1.1599999999999999</v>
      </c>
      <c r="E2893" s="654"/>
    </row>
    <row r="2894" spans="1:5" x14ac:dyDescent="0.2">
      <c r="A2894" s="674"/>
      <c r="B2894" s="685" t="s">
        <v>3596</v>
      </c>
      <c r="C2894" s="685" t="s">
        <v>3589</v>
      </c>
      <c r="D2894" s="678">
        <v>1.1599999999999999</v>
      </c>
      <c r="E2894" s="654"/>
    </row>
    <row r="2895" spans="1:5" x14ac:dyDescent="0.2">
      <c r="A2895" s="674"/>
      <c r="B2895" s="685" t="s">
        <v>3597</v>
      </c>
      <c r="C2895" s="685" t="s">
        <v>3589</v>
      </c>
      <c r="D2895" s="678">
        <v>1.1599999999999999</v>
      </c>
      <c r="E2895" s="654"/>
    </row>
    <row r="2896" spans="1:5" x14ac:dyDescent="0.2">
      <c r="A2896" s="674"/>
      <c r="B2896" s="685" t="s">
        <v>3598</v>
      </c>
      <c r="C2896" s="685" t="s">
        <v>3589</v>
      </c>
      <c r="D2896" s="678">
        <v>1.1599999999999999</v>
      </c>
      <c r="E2896" s="654"/>
    </row>
    <row r="2897" spans="1:5" x14ac:dyDescent="0.2">
      <c r="A2897" s="674"/>
      <c r="B2897" s="685" t="s">
        <v>3599</v>
      </c>
      <c r="C2897" s="685" t="s">
        <v>3589</v>
      </c>
      <c r="D2897" s="678">
        <v>1.1599999999999999</v>
      </c>
      <c r="E2897" s="654"/>
    </row>
    <row r="2898" spans="1:5" x14ac:dyDescent="0.2">
      <c r="A2898" s="674"/>
      <c r="B2898" s="685" t="s">
        <v>3600</v>
      </c>
      <c r="C2898" s="685" t="s">
        <v>3589</v>
      </c>
      <c r="D2898" s="678">
        <v>1.1599999999999999</v>
      </c>
      <c r="E2898" s="654"/>
    </row>
    <row r="2899" spans="1:5" x14ac:dyDescent="0.2">
      <c r="A2899" s="674"/>
      <c r="B2899" s="685" t="s">
        <v>3601</v>
      </c>
      <c r="C2899" s="685" t="s">
        <v>3589</v>
      </c>
      <c r="D2899" s="678">
        <v>1.1599999999999999</v>
      </c>
      <c r="E2899" s="654"/>
    </row>
    <row r="2900" spans="1:5" x14ac:dyDescent="0.2">
      <c r="A2900" s="674"/>
      <c r="B2900" s="685" t="s">
        <v>3602</v>
      </c>
      <c r="C2900" s="685" t="s">
        <v>3589</v>
      </c>
      <c r="D2900" s="678">
        <v>1.1599999999999999</v>
      </c>
      <c r="E2900" s="654"/>
    </row>
    <row r="2901" spans="1:5" x14ac:dyDescent="0.2">
      <c r="A2901" s="674"/>
      <c r="B2901" s="685" t="s">
        <v>3603</v>
      </c>
      <c r="C2901" s="685" t="s">
        <v>3589</v>
      </c>
      <c r="D2901" s="678">
        <v>1.1599999999999999</v>
      </c>
      <c r="E2901" s="654"/>
    </row>
    <row r="2902" spans="1:5" x14ac:dyDescent="0.2">
      <c r="A2902" s="674"/>
      <c r="B2902" s="685" t="s">
        <v>3604</v>
      </c>
      <c r="C2902" s="685" t="s">
        <v>3589</v>
      </c>
      <c r="D2902" s="678">
        <v>1.1599999999999999</v>
      </c>
      <c r="E2902" s="654"/>
    </row>
    <row r="2903" spans="1:5" x14ac:dyDescent="0.2">
      <c r="A2903" s="674"/>
      <c r="B2903" s="685" t="s">
        <v>3605</v>
      </c>
      <c r="C2903" s="685" t="s">
        <v>3589</v>
      </c>
      <c r="D2903" s="678">
        <v>1.1599999999999999</v>
      </c>
      <c r="E2903" s="654"/>
    </row>
    <row r="2904" spans="1:5" x14ac:dyDescent="0.2">
      <c r="A2904" s="674"/>
      <c r="B2904" s="685" t="s">
        <v>3606</v>
      </c>
      <c r="C2904" s="685" t="s">
        <v>3589</v>
      </c>
      <c r="D2904" s="678">
        <v>1.1599999999999999</v>
      </c>
      <c r="E2904" s="654"/>
    </row>
    <row r="2905" spans="1:5" x14ac:dyDescent="0.2">
      <c r="A2905" s="674"/>
      <c r="B2905" s="685" t="s">
        <v>3607</v>
      </c>
      <c r="C2905" s="685" t="s">
        <v>3589</v>
      </c>
      <c r="D2905" s="678">
        <v>1.1599999999999999</v>
      </c>
      <c r="E2905" s="654"/>
    </row>
    <row r="2906" spans="1:5" x14ac:dyDescent="0.2">
      <c r="A2906" s="674"/>
      <c r="B2906" s="685" t="s">
        <v>3608</v>
      </c>
      <c r="C2906" s="685" t="s">
        <v>3589</v>
      </c>
      <c r="D2906" s="678">
        <v>1.1599999999999999</v>
      </c>
      <c r="E2906" s="654"/>
    </row>
    <row r="2907" spans="1:5" x14ac:dyDescent="0.2">
      <c r="A2907" s="674"/>
      <c r="B2907" s="685" t="s">
        <v>3609</v>
      </c>
      <c r="C2907" s="685" t="s">
        <v>3589</v>
      </c>
      <c r="D2907" s="678">
        <v>1.1599999999999999</v>
      </c>
      <c r="E2907" s="654"/>
    </row>
    <row r="2908" spans="1:5" x14ac:dyDescent="0.2">
      <c r="A2908" s="674"/>
      <c r="B2908" s="685" t="s">
        <v>3610</v>
      </c>
      <c r="C2908" s="685" t="s">
        <v>3589</v>
      </c>
      <c r="D2908" s="678">
        <v>1.1599999999999999</v>
      </c>
      <c r="E2908" s="654"/>
    </row>
    <row r="2909" spans="1:5" x14ac:dyDescent="0.2">
      <c r="A2909" s="674"/>
      <c r="B2909" s="685" t="s">
        <v>3611</v>
      </c>
      <c r="C2909" s="685" t="s">
        <v>3589</v>
      </c>
      <c r="D2909" s="678">
        <v>1.1599999999999999</v>
      </c>
      <c r="E2909" s="654"/>
    </row>
    <row r="2910" spans="1:5" x14ac:dyDescent="0.2">
      <c r="A2910" s="674"/>
      <c r="B2910" s="685" t="s">
        <v>3612</v>
      </c>
      <c r="C2910" s="685" t="s">
        <v>3589</v>
      </c>
      <c r="D2910" s="678">
        <v>1.1599999999999999</v>
      </c>
      <c r="E2910" s="654"/>
    </row>
    <row r="2911" spans="1:5" x14ac:dyDescent="0.2">
      <c r="A2911" s="674"/>
      <c r="B2911" s="685" t="s">
        <v>3613</v>
      </c>
      <c r="C2911" s="685" t="s">
        <v>3589</v>
      </c>
      <c r="D2911" s="678">
        <v>1.1599999999999999</v>
      </c>
      <c r="E2911" s="654"/>
    </row>
    <row r="2912" spans="1:5" x14ac:dyDescent="0.2">
      <c r="A2912" s="674"/>
      <c r="B2912" s="685" t="s">
        <v>3614</v>
      </c>
      <c r="C2912" s="685" t="s">
        <v>3589</v>
      </c>
      <c r="D2912" s="678">
        <v>1.1599999999999999</v>
      </c>
      <c r="E2912" s="654"/>
    </row>
    <row r="2913" spans="1:5" x14ac:dyDescent="0.2">
      <c r="A2913" s="674"/>
      <c r="B2913" s="685" t="s">
        <v>3615</v>
      </c>
      <c r="C2913" s="685" t="s">
        <v>3589</v>
      </c>
      <c r="D2913" s="678">
        <v>1.1599999999999999</v>
      </c>
      <c r="E2913" s="654"/>
    </row>
    <row r="2914" spans="1:5" x14ac:dyDescent="0.2">
      <c r="A2914" s="674"/>
      <c r="B2914" s="685" t="s">
        <v>3616</v>
      </c>
      <c r="C2914" s="685" t="s">
        <v>3589</v>
      </c>
      <c r="D2914" s="678">
        <v>1.1599999999999999</v>
      </c>
      <c r="E2914" s="654"/>
    </row>
    <row r="2915" spans="1:5" x14ac:dyDescent="0.2">
      <c r="A2915" s="674"/>
      <c r="B2915" s="685" t="s">
        <v>3617</v>
      </c>
      <c r="C2915" s="685" t="s">
        <v>3589</v>
      </c>
      <c r="D2915" s="678">
        <v>1.1599999999999999</v>
      </c>
      <c r="E2915" s="654"/>
    </row>
    <row r="2916" spans="1:5" x14ac:dyDescent="0.2">
      <c r="A2916" s="674"/>
      <c r="B2916" s="685" t="s">
        <v>3618</v>
      </c>
      <c r="C2916" s="685" t="s">
        <v>3589</v>
      </c>
      <c r="D2916" s="678">
        <v>1.1599999999999999</v>
      </c>
      <c r="E2916" s="654"/>
    </row>
    <row r="2917" spans="1:5" x14ac:dyDescent="0.2">
      <c r="A2917" s="674"/>
      <c r="B2917" s="685" t="s">
        <v>3619</v>
      </c>
      <c r="C2917" s="685" t="s">
        <v>3589</v>
      </c>
      <c r="D2917" s="678">
        <v>1.1599999999999999</v>
      </c>
      <c r="E2917" s="654"/>
    </row>
    <row r="2918" spans="1:5" x14ac:dyDescent="0.2">
      <c r="A2918" s="674"/>
      <c r="B2918" s="685" t="s">
        <v>3620</v>
      </c>
      <c r="C2918" s="685" t="s">
        <v>3589</v>
      </c>
      <c r="D2918" s="678">
        <v>1.1599999999999999</v>
      </c>
      <c r="E2918" s="654"/>
    </row>
    <row r="2919" spans="1:5" x14ac:dyDescent="0.2">
      <c r="A2919" s="674"/>
      <c r="B2919" s="685" t="s">
        <v>3621</v>
      </c>
      <c r="C2919" s="685" t="s">
        <v>3589</v>
      </c>
      <c r="D2919" s="678">
        <v>1.1599999999999999</v>
      </c>
      <c r="E2919" s="654"/>
    </row>
    <row r="2920" spans="1:5" x14ac:dyDescent="0.2">
      <c r="A2920" s="674"/>
      <c r="B2920" s="685" t="s">
        <v>3622</v>
      </c>
      <c r="C2920" s="685" t="s">
        <v>3589</v>
      </c>
      <c r="D2920" s="678">
        <v>1.1599999999999999</v>
      </c>
      <c r="E2920" s="654"/>
    </row>
    <row r="2921" spans="1:5" x14ac:dyDescent="0.2">
      <c r="A2921" s="674"/>
      <c r="B2921" s="685" t="s">
        <v>3623</v>
      </c>
      <c r="C2921" s="685" t="s">
        <v>3589</v>
      </c>
      <c r="D2921" s="678">
        <v>1.1599999999999999</v>
      </c>
      <c r="E2921" s="654"/>
    </row>
    <row r="2922" spans="1:5" x14ac:dyDescent="0.2">
      <c r="A2922" s="674"/>
      <c r="B2922" s="685" t="s">
        <v>3624</v>
      </c>
      <c r="C2922" s="685" t="s">
        <v>3625</v>
      </c>
      <c r="D2922" s="678">
        <v>1.1599999999999999</v>
      </c>
      <c r="E2922" s="654"/>
    </row>
    <row r="2923" spans="1:5" x14ac:dyDescent="0.2">
      <c r="A2923" s="674"/>
      <c r="B2923" s="685" t="s">
        <v>3626</v>
      </c>
      <c r="C2923" s="685" t="s">
        <v>3625</v>
      </c>
      <c r="D2923" s="678">
        <v>1.1599999999999999</v>
      </c>
      <c r="E2923" s="654"/>
    </row>
    <row r="2924" spans="1:5" x14ac:dyDescent="0.2">
      <c r="A2924" s="674"/>
      <c r="B2924" s="685" t="s">
        <v>3627</v>
      </c>
      <c r="C2924" s="685" t="s">
        <v>3589</v>
      </c>
      <c r="D2924" s="678">
        <v>1.1599999999999999</v>
      </c>
      <c r="E2924" s="654"/>
    </row>
    <row r="2925" spans="1:5" x14ac:dyDescent="0.2">
      <c r="A2925" s="674"/>
      <c r="B2925" s="685" t="s">
        <v>3628</v>
      </c>
      <c r="C2925" s="685" t="s">
        <v>3589</v>
      </c>
      <c r="D2925" s="678">
        <v>1.1599999999999999</v>
      </c>
      <c r="E2925" s="654"/>
    </row>
    <row r="2926" spans="1:5" x14ac:dyDescent="0.2">
      <c r="A2926" s="674"/>
      <c r="B2926" s="685" t="s">
        <v>3629</v>
      </c>
      <c r="C2926" s="685" t="s">
        <v>3630</v>
      </c>
      <c r="D2926" s="678">
        <v>1.1599999999999999</v>
      </c>
      <c r="E2926" s="654"/>
    </row>
    <row r="2927" spans="1:5" x14ac:dyDescent="0.2">
      <c r="A2927" s="674"/>
      <c r="B2927" s="685" t="s">
        <v>3631</v>
      </c>
      <c r="C2927" s="685" t="s">
        <v>3625</v>
      </c>
      <c r="D2927" s="678">
        <v>1.1599999999999999</v>
      </c>
      <c r="E2927" s="654"/>
    </row>
    <row r="2928" spans="1:5" x14ac:dyDescent="0.2">
      <c r="A2928" s="674"/>
      <c r="B2928" s="685" t="s">
        <v>3632</v>
      </c>
      <c r="C2928" s="685" t="s">
        <v>3589</v>
      </c>
      <c r="D2928" s="678">
        <v>2001</v>
      </c>
      <c r="E2928" s="654"/>
    </row>
    <row r="2929" spans="1:5" x14ac:dyDescent="0.2">
      <c r="A2929" s="674"/>
      <c r="B2929" s="685" t="s">
        <v>3633</v>
      </c>
      <c r="C2929" s="685" t="s">
        <v>3589</v>
      </c>
      <c r="D2929" s="678">
        <v>1999.6659999999999</v>
      </c>
      <c r="E2929" s="654"/>
    </row>
    <row r="2930" spans="1:5" x14ac:dyDescent="0.2">
      <c r="A2930" s="674"/>
      <c r="B2930" s="685" t="s">
        <v>3634</v>
      </c>
      <c r="C2930" s="685" t="s">
        <v>3589</v>
      </c>
      <c r="D2930" s="678">
        <v>1.1599999999999999</v>
      </c>
      <c r="E2930" s="654"/>
    </row>
    <row r="2931" spans="1:5" x14ac:dyDescent="0.2">
      <c r="A2931" s="674"/>
      <c r="B2931" s="685" t="s">
        <v>3635</v>
      </c>
      <c r="C2931" s="685" t="s">
        <v>3589</v>
      </c>
      <c r="D2931" s="678">
        <v>1.1599999999999999</v>
      </c>
      <c r="E2931" s="654"/>
    </row>
    <row r="2932" spans="1:5" x14ac:dyDescent="0.2">
      <c r="A2932" s="674"/>
      <c r="B2932" s="685" t="s">
        <v>3636</v>
      </c>
      <c r="C2932" s="685" t="s">
        <v>3589</v>
      </c>
      <c r="D2932" s="678">
        <v>1.1599999999999999</v>
      </c>
      <c r="E2932" s="654"/>
    </row>
    <row r="2933" spans="1:5" x14ac:dyDescent="0.2">
      <c r="A2933" s="674"/>
      <c r="B2933" s="685" t="s">
        <v>3637</v>
      </c>
      <c r="C2933" s="685" t="s">
        <v>3589</v>
      </c>
      <c r="D2933" s="678">
        <v>1.1599999999999999</v>
      </c>
      <c r="E2933" s="654"/>
    </row>
    <row r="2934" spans="1:5" x14ac:dyDescent="0.2">
      <c r="A2934" s="674"/>
      <c r="B2934" s="685" t="s">
        <v>3638</v>
      </c>
      <c r="C2934" s="685" t="s">
        <v>3589</v>
      </c>
      <c r="D2934" s="678">
        <v>1.1599999999999999</v>
      </c>
      <c r="E2934" s="654"/>
    </row>
    <row r="2935" spans="1:5" x14ac:dyDescent="0.2">
      <c r="A2935" s="674"/>
      <c r="B2935" s="685" t="s">
        <v>3639</v>
      </c>
      <c r="C2935" s="685" t="s">
        <v>3589</v>
      </c>
      <c r="D2935" s="678">
        <v>1.1599999999999999</v>
      </c>
      <c r="E2935" s="654"/>
    </row>
    <row r="2936" spans="1:5" x14ac:dyDescent="0.2">
      <c r="A2936" s="674"/>
      <c r="B2936" s="685" t="s">
        <v>3640</v>
      </c>
      <c r="C2936" s="685" t="s">
        <v>3589</v>
      </c>
      <c r="D2936" s="678">
        <v>1.1599999999999999</v>
      </c>
      <c r="E2936" s="654"/>
    </row>
    <row r="2937" spans="1:5" x14ac:dyDescent="0.2">
      <c r="A2937" s="674"/>
      <c r="B2937" s="685" t="s">
        <v>3641</v>
      </c>
      <c r="C2937" s="685" t="s">
        <v>3589</v>
      </c>
      <c r="D2937" s="678">
        <v>1.1599999999999999</v>
      </c>
      <c r="E2937" s="654"/>
    </row>
    <row r="2938" spans="1:5" x14ac:dyDescent="0.2">
      <c r="A2938" s="674"/>
      <c r="B2938" s="685" t="s">
        <v>3642</v>
      </c>
      <c r="C2938" s="685" t="s">
        <v>3589</v>
      </c>
      <c r="D2938" s="678">
        <v>1.1599999999999999</v>
      </c>
      <c r="E2938" s="654"/>
    </row>
    <row r="2939" spans="1:5" x14ac:dyDescent="0.2">
      <c r="A2939" s="674"/>
      <c r="B2939" s="685" t="s">
        <v>3643</v>
      </c>
      <c r="C2939" s="685" t="s">
        <v>3589</v>
      </c>
      <c r="D2939" s="678">
        <v>1.1599999999999999</v>
      </c>
      <c r="E2939" s="654"/>
    </row>
    <row r="2940" spans="1:5" x14ac:dyDescent="0.2">
      <c r="A2940" s="674"/>
      <c r="B2940" s="685" t="s">
        <v>3644</v>
      </c>
      <c r="C2940" s="685" t="s">
        <v>3589</v>
      </c>
      <c r="D2940" s="678">
        <v>1.1599999999999999</v>
      </c>
      <c r="E2940" s="654"/>
    </row>
    <row r="2941" spans="1:5" x14ac:dyDescent="0.2">
      <c r="A2941" s="674"/>
      <c r="B2941" s="685" t="s">
        <v>3645</v>
      </c>
      <c r="C2941" s="685" t="s">
        <v>3589</v>
      </c>
      <c r="D2941" s="678">
        <v>1.1599999999999999</v>
      </c>
      <c r="E2941" s="654"/>
    </row>
    <row r="2942" spans="1:5" x14ac:dyDescent="0.2">
      <c r="A2942" s="674"/>
      <c r="B2942" s="685" t="s">
        <v>3646</v>
      </c>
      <c r="C2942" s="685" t="s">
        <v>3589</v>
      </c>
      <c r="D2942" s="678">
        <v>1.1599999999999999</v>
      </c>
      <c r="E2942" s="654"/>
    </row>
    <row r="2943" spans="1:5" x14ac:dyDescent="0.2">
      <c r="A2943" s="674"/>
      <c r="B2943" s="685" t="s">
        <v>3647</v>
      </c>
      <c r="C2943" s="685" t="s">
        <v>3589</v>
      </c>
      <c r="D2943" s="678">
        <v>1.1599999999999999</v>
      </c>
      <c r="E2943" s="654"/>
    </row>
    <row r="2944" spans="1:5" x14ac:dyDescent="0.2">
      <c r="A2944" s="674"/>
      <c r="B2944" s="685" t="s">
        <v>3648</v>
      </c>
      <c r="C2944" s="685" t="s">
        <v>3625</v>
      </c>
      <c r="D2944" s="678">
        <v>1.1599999999999999</v>
      </c>
      <c r="E2944" s="654"/>
    </row>
    <row r="2945" spans="1:5" x14ac:dyDescent="0.2">
      <c r="A2945" s="674"/>
      <c r="B2945" s="685" t="s">
        <v>3649</v>
      </c>
      <c r="C2945" s="685" t="s">
        <v>3650</v>
      </c>
      <c r="D2945" s="678">
        <v>1.1599999999999999</v>
      </c>
      <c r="E2945" s="654"/>
    </row>
    <row r="2946" spans="1:5" x14ac:dyDescent="0.2">
      <c r="A2946" s="674"/>
      <c r="B2946" s="685" t="s">
        <v>3651</v>
      </c>
      <c r="C2946" s="685" t="s">
        <v>3589</v>
      </c>
      <c r="D2946" s="678">
        <v>1.1599999999999999</v>
      </c>
      <c r="E2946" s="654"/>
    </row>
    <row r="2947" spans="1:5" x14ac:dyDescent="0.2">
      <c r="A2947" s="674"/>
      <c r="B2947" s="685" t="s">
        <v>3652</v>
      </c>
      <c r="C2947" s="685" t="s">
        <v>3589</v>
      </c>
      <c r="D2947" s="678">
        <v>1.1599999999999999</v>
      </c>
      <c r="E2947" s="654"/>
    </row>
    <row r="2948" spans="1:5" x14ac:dyDescent="0.2">
      <c r="A2948" s="674"/>
      <c r="B2948" s="685" t="s">
        <v>3653</v>
      </c>
      <c r="C2948" s="685" t="s">
        <v>3589</v>
      </c>
      <c r="D2948" s="678">
        <v>1.1599999999999999</v>
      </c>
      <c r="E2948" s="654"/>
    </row>
    <row r="2949" spans="1:5" x14ac:dyDescent="0.2">
      <c r="A2949" s="674"/>
      <c r="B2949" s="685" t="s">
        <v>3654</v>
      </c>
      <c r="C2949" s="685" t="s">
        <v>3589</v>
      </c>
      <c r="D2949" s="678">
        <v>1.1599999999999999</v>
      </c>
      <c r="E2949" s="654"/>
    </row>
    <row r="2950" spans="1:5" x14ac:dyDescent="0.2">
      <c r="A2950" s="674"/>
      <c r="B2950" s="685" t="s">
        <v>3655</v>
      </c>
      <c r="C2950" s="685" t="s">
        <v>3589</v>
      </c>
      <c r="D2950" s="678">
        <v>1.1599999999999999</v>
      </c>
      <c r="E2950" s="654"/>
    </row>
    <row r="2951" spans="1:5" x14ac:dyDescent="0.2">
      <c r="A2951" s="674"/>
      <c r="B2951" s="685" t="s">
        <v>3656</v>
      </c>
      <c r="C2951" s="685" t="s">
        <v>3589</v>
      </c>
      <c r="D2951" s="678">
        <v>1.1599999999999999</v>
      </c>
      <c r="E2951" s="654"/>
    </row>
    <row r="2952" spans="1:5" x14ac:dyDescent="0.2">
      <c r="A2952" s="674"/>
      <c r="B2952" s="685" t="s">
        <v>3657</v>
      </c>
      <c r="C2952" s="685" t="s">
        <v>3589</v>
      </c>
      <c r="D2952" s="678">
        <v>1.1599999999999999</v>
      </c>
      <c r="E2952" s="654"/>
    </row>
    <row r="2953" spans="1:5" x14ac:dyDescent="0.2">
      <c r="A2953" s="674"/>
      <c r="B2953" s="685" t="s">
        <v>3658</v>
      </c>
      <c r="C2953" s="685" t="s">
        <v>3589</v>
      </c>
      <c r="D2953" s="678">
        <v>1.1599999999999999</v>
      </c>
      <c r="E2953" s="654"/>
    </row>
    <row r="2954" spans="1:5" x14ac:dyDescent="0.2">
      <c r="A2954" s="674"/>
      <c r="B2954" s="685" t="s">
        <v>3659</v>
      </c>
      <c r="C2954" s="685" t="s">
        <v>3589</v>
      </c>
      <c r="D2954" s="678">
        <v>1.1599999999999999</v>
      </c>
      <c r="E2954" s="654"/>
    </row>
    <row r="2955" spans="1:5" x14ac:dyDescent="0.2">
      <c r="A2955" s="674"/>
      <c r="B2955" s="685" t="s">
        <v>3660</v>
      </c>
      <c r="C2955" s="685" t="s">
        <v>3589</v>
      </c>
      <c r="D2955" s="678">
        <v>1.1599999999999999</v>
      </c>
      <c r="E2955" s="654"/>
    </row>
    <row r="2956" spans="1:5" x14ac:dyDescent="0.2">
      <c r="A2956" s="674"/>
      <c r="B2956" s="685" t="s">
        <v>3661</v>
      </c>
      <c r="C2956" s="685" t="s">
        <v>3589</v>
      </c>
      <c r="D2956" s="678">
        <v>1.1599999999999999</v>
      </c>
      <c r="E2956" s="654"/>
    </row>
    <row r="2957" spans="1:5" x14ac:dyDescent="0.2">
      <c r="A2957" s="674"/>
      <c r="B2957" s="685" t="s">
        <v>3662</v>
      </c>
      <c r="C2957" s="685" t="s">
        <v>3589</v>
      </c>
      <c r="D2957" s="678">
        <v>1.1599999999999999</v>
      </c>
      <c r="E2957" s="654"/>
    </row>
    <row r="2958" spans="1:5" x14ac:dyDescent="0.2">
      <c r="A2958" s="674"/>
      <c r="B2958" s="685" t="s">
        <v>3663</v>
      </c>
      <c r="C2958" s="685" t="s">
        <v>3589</v>
      </c>
      <c r="D2958" s="678">
        <v>1.1599999999999999</v>
      </c>
      <c r="E2958" s="654"/>
    </row>
    <row r="2959" spans="1:5" x14ac:dyDescent="0.2">
      <c r="A2959" s="674"/>
      <c r="B2959" s="685" t="s">
        <v>3664</v>
      </c>
      <c r="C2959" s="685" t="s">
        <v>3589</v>
      </c>
      <c r="D2959" s="678">
        <v>1.1599999999999999</v>
      </c>
      <c r="E2959" s="654"/>
    </row>
    <row r="2960" spans="1:5" x14ac:dyDescent="0.2">
      <c r="A2960" s="674"/>
      <c r="B2960" s="685" t="s">
        <v>3665</v>
      </c>
      <c r="C2960" s="685" t="s">
        <v>3589</v>
      </c>
      <c r="D2960" s="678">
        <v>1.1599999999999999</v>
      </c>
      <c r="E2960" s="654"/>
    </row>
    <row r="2961" spans="1:5" x14ac:dyDescent="0.2">
      <c r="A2961" s="674"/>
      <c r="B2961" s="685" t="s">
        <v>3666</v>
      </c>
      <c r="C2961" s="685" t="s">
        <v>3589</v>
      </c>
      <c r="D2961" s="678">
        <v>1.1599999999999999</v>
      </c>
      <c r="E2961" s="654"/>
    </row>
    <row r="2962" spans="1:5" x14ac:dyDescent="0.2">
      <c r="A2962" s="674"/>
      <c r="B2962" s="685" t="s">
        <v>3667</v>
      </c>
      <c r="C2962" s="685" t="s">
        <v>3589</v>
      </c>
      <c r="D2962" s="678">
        <v>1.1599999999999999</v>
      </c>
      <c r="E2962" s="654"/>
    </row>
    <row r="2963" spans="1:5" x14ac:dyDescent="0.2">
      <c r="A2963" s="674"/>
      <c r="B2963" s="685" t="s">
        <v>3668</v>
      </c>
      <c r="C2963" s="685" t="s">
        <v>3589</v>
      </c>
      <c r="D2963" s="678">
        <v>1.1599999999999999</v>
      </c>
      <c r="E2963" s="654"/>
    </row>
    <row r="2964" spans="1:5" x14ac:dyDescent="0.2">
      <c r="A2964" s="674"/>
      <c r="B2964" s="685" t="s">
        <v>3669</v>
      </c>
      <c r="C2964" s="685" t="s">
        <v>3589</v>
      </c>
      <c r="D2964" s="678">
        <v>1.1599999999999999</v>
      </c>
      <c r="E2964" s="654"/>
    </row>
    <row r="2965" spans="1:5" x14ac:dyDescent="0.2">
      <c r="A2965" s="674"/>
      <c r="B2965" s="685" t="s">
        <v>3670</v>
      </c>
      <c r="C2965" s="685" t="s">
        <v>3589</v>
      </c>
      <c r="D2965" s="678">
        <v>1.1599999999999999</v>
      </c>
      <c r="E2965" s="654"/>
    </row>
    <row r="2966" spans="1:5" x14ac:dyDescent="0.2">
      <c r="A2966" s="674"/>
      <c r="B2966" s="685" t="s">
        <v>3671</v>
      </c>
      <c r="C2966" s="685" t="s">
        <v>3589</v>
      </c>
      <c r="D2966" s="678">
        <v>1.1599999999999999</v>
      </c>
      <c r="E2966" s="654"/>
    </row>
    <row r="2967" spans="1:5" x14ac:dyDescent="0.2">
      <c r="A2967" s="674"/>
      <c r="B2967" s="685" t="s">
        <v>3672</v>
      </c>
      <c r="C2967" s="685" t="s">
        <v>3589</v>
      </c>
      <c r="D2967" s="678">
        <v>1.1599999999999999</v>
      </c>
      <c r="E2967" s="654"/>
    </row>
    <row r="2968" spans="1:5" x14ac:dyDescent="0.2">
      <c r="A2968" s="674"/>
      <c r="B2968" s="685" t="s">
        <v>3673</v>
      </c>
      <c r="C2968" s="685" t="s">
        <v>3589</v>
      </c>
      <c r="D2968" s="678">
        <v>1.1599999999999999</v>
      </c>
      <c r="E2968" s="654"/>
    </row>
    <row r="2969" spans="1:5" x14ac:dyDescent="0.2">
      <c r="A2969" s="674"/>
      <c r="B2969" s="685" t="s">
        <v>3674</v>
      </c>
      <c r="C2969" s="685" t="s">
        <v>3589</v>
      </c>
      <c r="D2969" s="678">
        <v>1.1599999999999999</v>
      </c>
      <c r="E2969" s="654"/>
    </row>
    <row r="2970" spans="1:5" x14ac:dyDescent="0.2">
      <c r="A2970" s="674"/>
      <c r="B2970" s="685" t="s">
        <v>3675</v>
      </c>
      <c r="C2970" s="685" t="s">
        <v>3676</v>
      </c>
      <c r="D2970" s="678">
        <v>1.1599999999999999</v>
      </c>
      <c r="E2970" s="654"/>
    </row>
    <row r="2971" spans="1:5" x14ac:dyDescent="0.2">
      <c r="A2971" s="674"/>
      <c r="B2971" s="685" t="s">
        <v>3677</v>
      </c>
      <c r="C2971" s="685" t="s">
        <v>3678</v>
      </c>
      <c r="D2971" s="678">
        <v>1.1599999999999999</v>
      </c>
      <c r="E2971" s="654"/>
    </row>
    <row r="2972" spans="1:5" x14ac:dyDescent="0.2">
      <c r="A2972" s="674"/>
      <c r="B2972" s="685" t="s">
        <v>3679</v>
      </c>
      <c r="C2972" s="685" t="s">
        <v>3676</v>
      </c>
      <c r="D2972" s="678">
        <v>1.1599999999999999</v>
      </c>
      <c r="E2972" s="654"/>
    </row>
    <row r="2973" spans="1:5" x14ac:dyDescent="0.2">
      <c r="A2973" s="674"/>
      <c r="B2973" s="685" t="s">
        <v>3680</v>
      </c>
      <c r="C2973" s="685" t="s">
        <v>3676</v>
      </c>
      <c r="D2973" s="678">
        <v>1.1599999999999999</v>
      </c>
      <c r="E2973" s="654"/>
    </row>
    <row r="2974" spans="1:5" x14ac:dyDescent="0.2">
      <c r="A2974" s="674"/>
      <c r="B2974" s="685" t="s">
        <v>3681</v>
      </c>
      <c r="C2974" s="685" t="s">
        <v>3678</v>
      </c>
      <c r="D2974" s="678">
        <v>1.1599999999999999</v>
      </c>
      <c r="E2974" s="654"/>
    </row>
    <row r="2975" spans="1:5" x14ac:dyDescent="0.2">
      <c r="A2975" s="674"/>
      <c r="B2975" s="685" t="s">
        <v>3682</v>
      </c>
      <c r="C2975" s="685" t="s">
        <v>3676</v>
      </c>
      <c r="D2975" s="678">
        <v>1.1599999999999999</v>
      </c>
      <c r="E2975" s="654"/>
    </row>
    <row r="2976" spans="1:5" x14ac:dyDescent="0.2">
      <c r="A2976" s="674"/>
      <c r="B2976" s="685" t="s">
        <v>3683</v>
      </c>
      <c r="C2976" s="685" t="s">
        <v>3676</v>
      </c>
      <c r="D2976" s="678">
        <v>1.1599999999999999</v>
      </c>
      <c r="E2976" s="654"/>
    </row>
    <row r="2977" spans="1:5" x14ac:dyDescent="0.2">
      <c r="A2977" s="674"/>
      <c r="B2977" s="685" t="s">
        <v>3684</v>
      </c>
      <c r="C2977" s="685" t="s">
        <v>3685</v>
      </c>
      <c r="D2977" s="678">
        <v>1.1599999999999999</v>
      </c>
      <c r="E2977" s="654"/>
    </row>
    <row r="2978" spans="1:5" x14ac:dyDescent="0.2">
      <c r="A2978" s="674"/>
      <c r="B2978" s="685" t="s">
        <v>3686</v>
      </c>
      <c r="C2978" s="685" t="s">
        <v>3676</v>
      </c>
      <c r="D2978" s="678">
        <v>1.1599999999999999</v>
      </c>
      <c r="E2978" s="654"/>
    </row>
    <row r="2979" spans="1:5" x14ac:dyDescent="0.2">
      <c r="A2979" s="674"/>
      <c r="B2979" s="685" t="s">
        <v>3687</v>
      </c>
      <c r="C2979" s="685" t="s">
        <v>3688</v>
      </c>
      <c r="D2979" s="678">
        <v>1.1599999999999999</v>
      </c>
      <c r="E2979" s="654"/>
    </row>
    <row r="2980" spans="1:5" x14ac:dyDescent="0.2">
      <c r="A2980" s="674"/>
      <c r="B2980" s="685" t="s">
        <v>3689</v>
      </c>
      <c r="C2980" s="685" t="s">
        <v>3690</v>
      </c>
      <c r="D2980" s="678">
        <v>1.1599999999999999</v>
      </c>
      <c r="E2980" s="654"/>
    </row>
    <row r="2981" spans="1:5" x14ac:dyDescent="0.2">
      <c r="A2981" s="674"/>
      <c r="B2981" s="685" t="s">
        <v>3691</v>
      </c>
      <c r="C2981" s="685" t="s">
        <v>3692</v>
      </c>
      <c r="D2981" s="678">
        <v>1.1599999999999999</v>
      </c>
      <c r="E2981" s="654"/>
    </row>
    <row r="2982" spans="1:5" x14ac:dyDescent="0.2">
      <c r="A2982" s="674"/>
      <c r="B2982" s="685" t="s">
        <v>3693</v>
      </c>
      <c r="C2982" s="685" t="s">
        <v>3688</v>
      </c>
      <c r="D2982" s="678">
        <v>1.1599999999999999</v>
      </c>
      <c r="E2982" s="654"/>
    </row>
    <row r="2983" spans="1:5" x14ac:dyDescent="0.2">
      <c r="A2983" s="674"/>
      <c r="B2983" s="685" t="s">
        <v>3694</v>
      </c>
      <c r="C2983" s="685" t="s">
        <v>3695</v>
      </c>
      <c r="D2983" s="678">
        <v>1.1599999999999999</v>
      </c>
      <c r="E2983" s="654"/>
    </row>
    <row r="2984" spans="1:5" x14ac:dyDescent="0.2">
      <c r="A2984" s="674"/>
      <c r="B2984" s="685" t="s">
        <v>3696</v>
      </c>
      <c r="C2984" s="685" t="s">
        <v>3678</v>
      </c>
      <c r="D2984" s="678">
        <v>1.1599999999999999</v>
      </c>
      <c r="E2984" s="654"/>
    </row>
    <row r="2985" spans="1:5" x14ac:dyDescent="0.2">
      <c r="A2985" s="674"/>
      <c r="B2985" s="685" t="s">
        <v>3697</v>
      </c>
      <c r="C2985" s="685" t="s">
        <v>3678</v>
      </c>
      <c r="D2985" s="678">
        <v>1.1599999999999999</v>
      </c>
      <c r="E2985" s="654"/>
    </row>
    <row r="2986" spans="1:5" x14ac:dyDescent="0.2">
      <c r="A2986" s="674"/>
      <c r="B2986" s="685" t="s">
        <v>3698</v>
      </c>
      <c r="C2986" s="685" t="s">
        <v>3699</v>
      </c>
      <c r="D2986" s="678">
        <v>1.1599999999999999</v>
      </c>
      <c r="E2986" s="654"/>
    </row>
    <row r="2987" spans="1:5" x14ac:dyDescent="0.2">
      <c r="A2987" s="674"/>
      <c r="B2987" s="685" t="s">
        <v>3700</v>
      </c>
      <c r="C2987" s="685" t="s">
        <v>3701</v>
      </c>
      <c r="D2987" s="678">
        <v>1.1599999999999999</v>
      </c>
      <c r="E2987" s="654"/>
    </row>
    <row r="2988" spans="1:5" x14ac:dyDescent="0.2">
      <c r="A2988" s="674"/>
      <c r="B2988" s="685" t="s">
        <v>3702</v>
      </c>
      <c r="C2988" s="685" t="s">
        <v>3678</v>
      </c>
      <c r="D2988" s="678">
        <v>1.1599999999999999</v>
      </c>
      <c r="E2988" s="654"/>
    </row>
    <row r="2989" spans="1:5" x14ac:dyDescent="0.2">
      <c r="A2989" s="674"/>
      <c r="B2989" s="685" t="s">
        <v>3703</v>
      </c>
      <c r="C2989" s="685" t="s">
        <v>3704</v>
      </c>
      <c r="D2989" s="678">
        <v>1.1599999999999999</v>
      </c>
      <c r="E2989" s="654"/>
    </row>
    <row r="2990" spans="1:5" x14ac:dyDescent="0.2">
      <c r="A2990" s="674"/>
      <c r="B2990" s="685" t="s">
        <v>3705</v>
      </c>
      <c r="C2990" s="685" t="s">
        <v>3678</v>
      </c>
      <c r="D2990" s="678">
        <v>1.1599999999999999</v>
      </c>
      <c r="E2990" s="654"/>
    </row>
    <row r="2991" spans="1:5" x14ac:dyDescent="0.2">
      <c r="A2991" s="674"/>
      <c r="B2991" s="685" t="s">
        <v>3706</v>
      </c>
      <c r="C2991" s="685" t="s">
        <v>3678</v>
      </c>
      <c r="D2991" s="678">
        <v>1.1599999999999999</v>
      </c>
      <c r="E2991" s="654"/>
    </row>
    <row r="2992" spans="1:5" x14ac:dyDescent="0.2">
      <c r="A2992" s="674"/>
      <c r="B2992" s="685" t="s">
        <v>3707</v>
      </c>
      <c r="C2992" s="685" t="s">
        <v>3678</v>
      </c>
      <c r="D2992" s="678">
        <v>1.1599999999999999</v>
      </c>
      <c r="E2992" s="654"/>
    </row>
    <row r="2993" spans="1:5" x14ac:dyDescent="0.2">
      <c r="A2993" s="674"/>
      <c r="B2993" s="685" t="s">
        <v>3708</v>
      </c>
      <c r="C2993" s="685" t="s">
        <v>3678</v>
      </c>
      <c r="D2993" s="678">
        <v>1.1599999999999999</v>
      </c>
      <c r="E2993" s="654"/>
    </row>
    <row r="2994" spans="1:5" x14ac:dyDescent="0.2">
      <c r="A2994" s="674"/>
      <c r="B2994" s="685" t="s">
        <v>3709</v>
      </c>
      <c r="C2994" s="685" t="s">
        <v>3678</v>
      </c>
      <c r="D2994" s="678">
        <v>1.1599999999999999</v>
      </c>
      <c r="E2994" s="654"/>
    </row>
    <row r="2995" spans="1:5" x14ac:dyDescent="0.2">
      <c r="A2995" s="674"/>
      <c r="B2995" s="685" t="s">
        <v>3710</v>
      </c>
      <c r="C2995" s="685" t="s">
        <v>3678</v>
      </c>
      <c r="D2995" s="678">
        <v>1.1599999999999999</v>
      </c>
      <c r="E2995" s="654"/>
    </row>
    <row r="2996" spans="1:5" x14ac:dyDescent="0.2">
      <c r="A2996" s="674"/>
      <c r="B2996" s="685" t="s">
        <v>3711</v>
      </c>
      <c r="C2996" s="685" t="s">
        <v>3712</v>
      </c>
      <c r="D2996" s="678">
        <v>400.2</v>
      </c>
      <c r="E2996" s="654"/>
    </row>
    <row r="2997" spans="1:5" x14ac:dyDescent="0.2">
      <c r="A2997" s="674"/>
      <c r="B2997" s="685" t="s">
        <v>3713</v>
      </c>
      <c r="C2997" s="685" t="s">
        <v>3712</v>
      </c>
      <c r="D2997" s="678">
        <v>400.2</v>
      </c>
      <c r="E2997" s="654"/>
    </row>
    <row r="2998" spans="1:5" x14ac:dyDescent="0.2">
      <c r="A2998" s="674"/>
      <c r="B2998" s="685" t="s">
        <v>3714</v>
      </c>
      <c r="C2998" s="685" t="s">
        <v>3712</v>
      </c>
      <c r="D2998" s="678">
        <v>400.2</v>
      </c>
      <c r="E2998" s="654"/>
    </row>
    <row r="2999" spans="1:5" x14ac:dyDescent="0.2">
      <c r="A2999" s="674"/>
      <c r="B2999" s="685" t="s">
        <v>3715</v>
      </c>
      <c r="C2999" s="685" t="s">
        <v>3712</v>
      </c>
      <c r="D2999" s="678">
        <v>400.2</v>
      </c>
      <c r="E2999" s="654"/>
    </row>
    <row r="3000" spans="1:5" x14ac:dyDescent="0.2">
      <c r="A3000" s="674"/>
      <c r="B3000" s="685" t="s">
        <v>3716</v>
      </c>
      <c r="C3000" s="685" t="s">
        <v>3712</v>
      </c>
      <c r="D3000" s="678">
        <v>400.2</v>
      </c>
      <c r="E3000" s="654"/>
    </row>
    <row r="3001" spans="1:5" x14ac:dyDescent="0.2">
      <c r="A3001" s="674"/>
      <c r="B3001" s="685" t="s">
        <v>3717</v>
      </c>
      <c r="C3001" s="685" t="s">
        <v>3712</v>
      </c>
      <c r="D3001" s="678">
        <v>400.2</v>
      </c>
      <c r="E3001" s="654"/>
    </row>
    <row r="3002" spans="1:5" x14ac:dyDescent="0.2">
      <c r="A3002" s="674"/>
      <c r="B3002" s="685" t="s">
        <v>3718</v>
      </c>
      <c r="C3002" s="685" t="s">
        <v>3712</v>
      </c>
      <c r="D3002" s="678">
        <v>400.2</v>
      </c>
      <c r="E3002" s="654"/>
    </row>
    <row r="3003" spans="1:5" x14ac:dyDescent="0.2">
      <c r="A3003" s="674"/>
      <c r="B3003" s="685" t="s">
        <v>3719</v>
      </c>
      <c r="C3003" s="685" t="s">
        <v>3712</v>
      </c>
      <c r="D3003" s="678">
        <v>400.2</v>
      </c>
      <c r="E3003" s="654"/>
    </row>
    <row r="3004" spans="1:5" x14ac:dyDescent="0.2">
      <c r="A3004" s="674"/>
      <c r="B3004" s="685" t="s">
        <v>3720</v>
      </c>
      <c r="C3004" s="685" t="s">
        <v>3712</v>
      </c>
      <c r="D3004" s="678">
        <v>400.2</v>
      </c>
      <c r="E3004" s="654"/>
    </row>
    <row r="3005" spans="1:5" x14ac:dyDescent="0.2">
      <c r="A3005" s="674"/>
      <c r="B3005" s="685" t="s">
        <v>3721</v>
      </c>
      <c r="C3005" s="685" t="s">
        <v>3712</v>
      </c>
      <c r="D3005" s="678">
        <v>400.2</v>
      </c>
      <c r="E3005" s="654"/>
    </row>
    <row r="3006" spans="1:5" x14ac:dyDescent="0.2">
      <c r="A3006" s="674"/>
      <c r="B3006" s="685" t="s">
        <v>3722</v>
      </c>
      <c r="C3006" s="685" t="s">
        <v>3712</v>
      </c>
      <c r="D3006" s="678">
        <v>400.2</v>
      </c>
      <c r="E3006" s="654"/>
    </row>
    <row r="3007" spans="1:5" x14ac:dyDescent="0.2">
      <c r="A3007" s="674"/>
      <c r="B3007" s="685" t="s">
        <v>3723</v>
      </c>
      <c r="C3007" s="685" t="s">
        <v>3712</v>
      </c>
      <c r="D3007" s="678">
        <v>400.2</v>
      </c>
      <c r="E3007" s="654"/>
    </row>
    <row r="3008" spans="1:5" x14ac:dyDescent="0.2">
      <c r="A3008" s="674"/>
      <c r="B3008" s="685" t="s">
        <v>3724</v>
      </c>
      <c r="C3008" s="685" t="s">
        <v>3712</v>
      </c>
      <c r="D3008" s="678">
        <v>400.2</v>
      </c>
      <c r="E3008" s="654"/>
    </row>
    <row r="3009" spans="1:5" x14ac:dyDescent="0.2">
      <c r="A3009" s="674"/>
      <c r="B3009" s="685" t="s">
        <v>3725</v>
      </c>
      <c r="C3009" s="685" t="s">
        <v>3712</v>
      </c>
      <c r="D3009" s="678">
        <v>400.2</v>
      </c>
      <c r="E3009" s="654"/>
    </row>
    <row r="3010" spans="1:5" x14ac:dyDescent="0.2">
      <c r="A3010" s="674"/>
      <c r="B3010" s="685" t="s">
        <v>3726</v>
      </c>
      <c r="C3010" s="685" t="s">
        <v>3712</v>
      </c>
      <c r="D3010" s="678">
        <v>400.2</v>
      </c>
      <c r="E3010" s="654"/>
    </row>
    <row r="3011" spans="1:5" x14ac:dyDescent="0.2">
      <c r="A3011" s="674"/>
      <c r="B3011" s="685" t="s">
        <v>3727</v>
      </c>
      <c r="C3011" s="685" t="s">
        <v>3712</v>
      </c>
      <c r="D3011" s="678">
        <v>400.2</v>
      </c>
      <c r="E3011" s="654"/>
    </row>
    <row r="3012" spans="1:5" x14ac:dyDescent="0.2">
      <c r="A3012" s="674"/>
      <c r="B3012" s="685" t="s">
        <v>3728</v>
      </c>
      <c r="C3012" s="685" t="s">
        <v>3712</v>
      </c>
      <c r="D3012" s="678">
        <v>400.2</v>
      </c>
      <c r="E3012" s="654"/>
    </row>
    <row r="3013" spans="1:5" x14ac:dyDescent="0.2">
      <c r="A3013" s="674"/>
      <c r="B3013" s="685" t="s">
        <v>3729</v>
      </c>
      <c r="C3013" s="685" t="s">
        <v>3730</v>
      </c>
      <c r="D3013" s="678">
        <v>1314.7440000000001</v>
      </c>
      <c r="E3013" s="654"/>
    </row>
    <row r="3014" spans="1:5" x14ac:dyDescent="0.2">
      <c r="A3014" s="674"/>
      <c r="B3014" s="685" t="s">
        <v>3731</v>
      </c>
      <c r="C3014" s="685" t="s">
        <v>3730</v>
      </c>
      <c r="D3014" s="678">
        <v>1314.7440000000001</v>
      </c>
      <c r="E3014" s="654"/>
    </row>
    <row r="3015" spans="1:5" x14ac:dyDescent="0.2">
      <c r="A3015" s="674"/>
      <c r="B3015" s="685" t="s">
        <v>3732</v>
      </c>
      <c r="C3015" s="685" t="s">
        <v>3730</v>
      </c>
      <c r="D3015" s="678">
        <v>1314.7440000000001</v>
      </c>
      <c r="E3015" s="654"/>
    </row>
    <row r="3016" spans="1:5" x14ac:dyDescent="0.2">
      <c r="A3016" s="674"/>
      <c r="B3016" s="685" t="s">
        <v>3733</v>
      </c>
      <c r="C3016" s="685" t="s">
        <v>3730</v>
      </c>
      <c r="D3016" s="678">
        <v>1314.7440000000001</v>
      </c>
      <c r="E3016" s="654"/>
    </row>
    <row r="3017" spans="1:5" x14ac:dyDescent="0.2">
      <c r="A3017" s="674"/>
      <c r="B3017" s="685" t="s">
        <v>3734</v>
      </c>
      <c r="C3017" s="685" t="s">
        <v>3730</v>
      </c>
      <c r="D3017" s="678">
        <v>1314.7440000000001</v>
      </c>
      <c r="E3017" s="654"/>
    </row>
    <row r="3018" spans="1:5" x14ac:dyDescent="0.2">
      <c r="A3018" s="674"/>
      <c r="B3018" s="685" t="s">
        <v>3735</v>
      </c>
      <c r="C3018" s="685" t="s">
        <v>3730</v>
      </c>
      <c r="D3018" s="678">
        <v>1314.7440000000001</v>
      </c>
      <c r="E3018" s="654"/>
    </row>
    <row r="3019" spans="1:5" x14ac:dyDescent="0.2">
      <c r="A3019" s="674"/>
      <c r="B3019" s="685" t="s">
        <v>3736</v>
      </c>
      <c r="C3019" s="685" t="s">
        <v>3730</v>
      </c>
      <c r="D3019" s="678">
        <v>1314.7440000000001</v>
      </c>
      <c r="E3019" s="654"/>
    </row>
    <row r="3020" spans="1:5" x14ac:dyDescent="0.2">
      <c r="A3020" s="674"/>
      <c r="B3020" s="685" t="s">
        <v>3737</v>
      </c>
      <c r="C3020" s="685" t="s">
        <v>3730</v>
      </c>
      <c r="D3020" s="678">
        <v>1314.7440000000001</v>
      </c>
      <c r="E3020" s="654"/>
    </row>
    <row r="3021" spans="1:5" x14ac:dyDescent="0.2">
      <c r="A3021" s="674"/>
      <c r="B3021" s="685" t="s">
        <v>3738</v>
      </c>
      <c r="C3021" s="685" t="s">
        <v>3730</v>
      </c>
      <c r="D3021" s="678">
        <v>1314.7440000000001</v>
      </c>
      <c r="E3021" s="654"/>
    </row>
    <row r="3022" spans="1:5" x14ac:dyDescent="0.2">
      <c r="A3022" s="674"/>
      <c r="B3022" s="685" t="s">
        <v>3739</v>
      </c>
      <c r="C3022" s="685" t="s">
        <v>3730</v>
      </c>
      <c r="D3022" s="678">
        <v>1314.7440000000001</v>
      </c>
      <c r="E3022" s="654"/>
    </row>
    <row r="3023" spans="1:5" x14ac:dyDescent="0.2">
      <c r="A3023" s="674"/>
      <c r="B3023" s="685" t="s">
        <v>3740</v>
      </c>
      <c r="C3023" s="685" t="s">
        <v>3730</v>
      </c>
      <c r="D3023" s="678">
        <v>1314.7440000000001</v>
      </c>
      <c r="E3023" s="654"/>
    </row>
    <row r="3024" spans="1:5" x14ac:dyDescent="0.2">
      <c r="A3024" s="674"/>
      <c r="B3024" s="685" t="s">
        <v>3741</v>
      </c>
      <c r="C3024" s="685" t="s">
        <v>3730</v>
      </c>
      <c r="D3024" s="678">
        <v>1314.7440000000001</v>
      </c>
      <c r="E3024" s="654"/>
    </row>
    <row r="3025" spans="1:5" x14ac:dyDescent="0.2">
      <c r="A3025" s="674"/>
      <c r="B3025" s="685" t="s">
        <v>3742</v>
      </c>
      <c r="C3025" s="685" t="s">
        <v>3730</v>
      </c>
      <c r="D3025" s="678">
        <v>1314.7440000000001</v>
      </c>
      <c r="E3025" s="654"/>
    </row>
    <row r="3026" spans="1:5" x14ac:dyDescent="0.2">
      <c r="A3026" s="674"/>
      <c r="B3026" s="685" t="s">
        <v>3743</v>
      </c>
      <c r="C3026" s="685" t="s">
        <v>3730</v>
      </c>
      <c r="D3026" s="678">
        <v>1314.7440000000001</v>
      </c>
      <c r="E3026" s="654"/>
    </row>
    <row r="3027" spans="1:5" x14ac:dyDescent="0.2">
      <c r="A3027" s="674"/>
      <c r="B3027" s="685" t="s">
        <v>3744</v>
      </c>
      <c r="C3027" s="685" t="s">
        <v>3730</v>
      </c>
      <c r="D3027" s="678">
        <v>1314.7440000000001</v>
      </c>
      <c r="E3027" s="654"/>
    </row>
    <row r="3028" spans="1:5" x14ac:dyDescent="0.2">
      <c r="A3028" s="674"/>
      <c r="B3028" s="685" t="s">
        <v>3745</v>
      </c>
      <c r="C3028" s="685" t="s">
        <v>3730</v>
      </c>
      <c r="D3028" s="678">
        <v>1314.7440000000001</v>
      </c>
      <c r="E3028" s="654"/>
    </row>
    <row r="3029" spans="1:5" x14ac:dyDescent="0.2">
      <c r="A3029" s="674"/>
      <c r="B3029" s="685" t="s">
        <v>3746</v>
      </c>
      <c r="C3029" s="685" t="s">
        <v>3730</v>
      </c>
      <c r="D3029" s="678">
        <v>1314.7440000000001</v>
      </c>
      <c r="E3029" s="654"/>
    </row>
    <row r="3030" spans="1:5" x14ac:dyDescent="0.2">
      <c r="A3030" s="674"/>
      <c r="B3030" s="685" t="s">
        <v>3747</v>
      </c>
      <c r="C3030" s="685" t="s">
        <v>3678</v>
      </c>
      <c r="D3030" s="678">
        <v>1.1599999999999999</v>
      </c>
      <c r="E3030" s="654"/>
    </row>
    <row r="3031" spans="1:5" x14ac:dyDescent="0.2">
      <c r="A3031" s="674"/>
      <c r="B3031" s="685" t="s">
        <v>3748</v>
      </c>
      <c r="C3031" s="685" t="s">
        <v>3749</v>
      </c>
      <c r="D3031" s="678">
        <v>1.1599999999999999</v>
      </c>
      <c r="E3031" s="654"/>
    </row>
    <row r="3032" spans="1:5" x14ac:dyDescent="0.2">
      <c r="A3032" s="674"/>
      <c r="B3032" s="685" t="s">
        <v>3750</v>
      </c>
      <c r="C3032" s="685" t="s">
        <v>3751</v>
      </c>
      <c r="D3032" s="678">
        <v>1.1599999999999999</v>
      </c>
      <c r="E3032" s="654"/>
    </row>
    <row r="3033" spans="1:5" x14ac:dyDescent="0.2">
      <c r="A3033" s="674"/>
      <c r="B3033" s="685" t="s">
        <v>3752</v>
      </c>
      <c r="C3033" s="685" t="s">
        <v>3751</v>
      </c>
      <c r="D3033" s="678">
        <v>1.1599999999999999</v>
      </c>
      <c r="E3033" s="654"/>
    </row>
    <row r="3034" spans="1:5" x14ac:dyDescent="0.2">
      <c r="A3034" s="674"/>
      <c r="B3034" s="685" t="s">
        <v>3753</v>
      </c>
      <c r="C3034" s="685" t="s">
        <v>3754</v>
      </c>
      <c r="D3034" s="678">
        <v>1.1599999999999999</v>
      </c>
      <c r="E3034" s="654"/>
    </row>
    <row r="3035" spans="1:5" x14ac:dyDescent="0.2">
      <c r="A3035" s="674"/>
      <c r="B3035" s="685" t="s">
        <v>3755</v>
      </c>
      <c r="C3035" s="685" t="s">
        <v>3756</v>
      </c>
      <c r="D3035" s="678">
        <v>3118.95</v>
      </c>
      <c r="E3035" s="654"/>
    </row>
    <row r="3036" spans="1:5" x14ac:dyDescent="0.2">
      <c r="A3036" s="674"/>
      <c r="B3036" s="685" t="s">
        <v>3757</v>
      </c>
      <c r="C3036" s="685" t="s">
        <v>3758</v>
      </c>
      <c r="D3036" s="678">
        <v>1.1599999999999999</v>
      </c>
      <c r="E3036" s="654"/>
    </row>
    <row r="3037" spans="1:5" x14ac:dyDescent="0.2">
      <c r="A3037" s="674"/>
      <c r="B3037" s="685" t="s">
        <v>3759</v>
      </c>
      <c r="C3037" s="685" t="s">
        <v>3758</v>
      </c>
      <c r="D3037" s="678">
        <v>1.1599999999999999</v>
      </c>
      <c r="E3037" s="654"/>
    </row>
    <row r="3038" spans="1:5" x14ac:dyDescent="0.2">
      <c r="A3038" s="674"/>
      <c r="B3038" s="685" t="s">
        <v>3760</v>
      </c>
      <c r="C3038" s="685" t="s">
        <v>3761</v>
      </c>
      <c r="D3038" s="678">
        <v>1.1599999999999999</v>
      </c>
      <c r="E3038" s="654"/>
    </row>
    <row r="3039" spans="1:5" x14ac:dyDescent="0.2">
      <c r="A3039" s="674"/>
      <c r="B3039" s="685" t="s">
        <v>3762</v>
      </c>
      <c r="C3039" s="685" t="s">
        <v>3761</v>
      </c>
      <c r="D3039" s="678">
        <v>1.1599999999999999</v>
      </c>
      <c r="E3039" s="654"/>
    </row>
    <row r="3040" spans="1:5" x14ac:dyDescent="0.2">
      <c r="A3040" s="674"/>
      <c r="B3040" s="685" t="s">
        <v>3763</v>
      </c>
      <c r="C3040" s="685" t="s">
        <v>3761</v>
      </c>
      <c r="D3040" s="678">
        <v>1.1599999999999999</v>
      </c>
      <c r="E3040" s="654"/>
    </row>
    <row r="3041" spans="1:5" x14ac:dyDescent="0.2">
      <c r="A3041" s="674"/>
      <c r="B3041" s="685" t="s">
        <v>3764</v>
      </c>
      <c r="C3041" s="685" t="s">
        <v>3761</v>
      </c>
      <c r="D3041" s="678">
        <v>21436.799999999999</v>
      </c>
      <c r="E3041" s="654"/>
    </row>
    <row r="3042" spans="1:5" x14ac:dyDescent="0.2">
      <c r="A3042" s="674"/>
      <c r="B3042" s="685" t="s">
        <v>3765</v>
      </c>
      <c r="C3042" s="685" t="s">
        <v>3761</v>
      </c>
      <c r="D3042" s="678">
        <v>1.1599999999999999</v>
      </c>
      <c r="E3042" s="654"/>
    </row>
    <row r="3043" spans="1:5" x14ac:dyDescent="0.2">
      <c r="A3043" s="674"/>
      <c r="B3043" s="685" t="s">
        <v>3766</v>
      </c>
      <c r="C3043" s="685" t="s">
        <v>3761</v>
      </c>
      <c r="D3043" s="678">
        <v>1.1599999999999999</v>
      </c>
      <c r="E3043" s="654"/>
    </row>
    <row r="3044" spans="1:5" x14ac:dyDescent="0.2">
      <c r="A3044" s="674"/>
      <c r="B3044" s="685" t="s">
        <v>3767</v>
      </c>
      <c r="C3044" s="685" t="s">
        <v>3761</v>
      </c>
      <c r="D3044" s="678">
        <v>1.1599999999999999</v>
      </c>
      <c r="E3044" s="654"/>
    </row>
    <row r="3045" spans="1:5" x14ac:dyDescent="0.2">
      <c r="A3045" s="674"/>
      <c r="B3045" s="685" t="s">
        <v>3768</v>
      </c>
      <c r="C3045" s="685" t="s">
        <v>3761</v>
      </c>
      <c r="D3045" s="678">
        <v>21436.799999999999</v>
      </c>
      <c r="E3045" s="654"/>
    </row>
    <row r="3046" spans="1:5" x14ac:dyDescent="0.2">
      <c r="A3046" s="674"/>
      <c r="B3046" s="685" t="s">
        <v>3769</v>
      </c>
      <c r="C3046" s="685" t="s">
        <v>3761</v>
      </c>
      <c r="D3046" s="678">
        <v>1.1599999999999999</v>
      </c>
      <c r="E3046" s="654"/>
    </row>
    <row r="3047" spans="1:5" x14ac:dyDescent="0.2">
      <c r="A3047" s="674"/>
      <c r="B3047" s="685" t="s">
        <v>3770</v>
      </c>
      <c r="C3047" s="685" t="s">
        <v>3761</v>
      </c>
      <c r="D3047" s="678">
        <v>1.1599999999999999</v>
      </c>
      <c r="E3047" s="654"/>
    </row>
    <row r="3048" spans="1:5" x14ac:dyDescent="0.2">
      <c r="A3048" s="674"/>
      <c r="B3048" s="685" t="s">
        <v>3771</v>
      </c>
      <c r="C3048" s="685" t="s">
        <v>3761</v>
      </c>
      <c r="D3048" s="678">
        <v>21436.799999999999</v>
      </c>
      <c r="E3048" s="654"/>
    </row>
    <row r="3049" spans="1:5" x14ac:dyDescent="0.2">
      <c r="A3049" s="674"/>
      <c r="B3049" s="685" t="s">
        <v>3772</v>
      </c>
      <c r="C3049" s="685" t="s">
        <v>3761</v>
      </c>
      <c r="D3049" s="678">
        <v>21436.799999999999</v>
      </c>
      <c r="E3049" s="654"/>
    </row>
    <row r="3050" spans="1:5" x14ac:dyDescent="0.2">
      <c r="A3050" s="674"/>
      <c r="B3050" s="685" t="s">
        <v>3773</v>
      </c>
      <c r="C3050" s="685" t="s">
        <v>3761</v>
      </c>
      <c r="D3050" s="678">
        <v>21436.799999999999</v>
      </c>
      <c r="E3050" s="654"/>
    </row>
    <row r="3051" spans="1:5" x14ac:dyDescent="0.2">
      <c r="A3051" s="674"/>
      <c r="B3051" s="685" t="s">
        <v>3774</v>
      </c>
      <c r="C3051" s="685" t="s">
        <v>3761</v>
      </c>
      <c r="D3051" s="678">
        <v>21436.799999999999</v>
      </c>
      <c r="E3051" s="654"/>
    </row>
    <row r="3052" spans="1:5" x14ac:dyDescent="0.2">
      <c r="A3052" s="674"/>
      <c r="B3052" s="685" t="s">
        <v>3775</v>
      </c>
      <c r="C3052" s="685" t="s">
        <v>3761</v>
      </c>
      <c r="D3052" s="678">
        <v>21436.799999999999</v>
      </c>
      <c r="E3052" s="654"/>
    </row>
    <row r="3053" spans="1:5" x14ac:dyDescent="0.2">
      <c r="A3053" s="674"/>
      <c r="B3053" s="685" t="s">
        <v>3776</v>
      </c>
      <c r="C3053" s="685" t="s">
        <v>3761</v>
      </c>
      <c r="D3053" s="678">
        <v>21436.799999999999</v>
      </c>
      <c r="E3053" s="654"/>
    </row>
    <row r="3054" spans="1:5" x14ac:dyDescent="0.2">
      <c r="A3054" s="674"/>
      <c r="B3054" s="685" t="s">
        <v>3777</v>
      </c>
      <c r="C3054" s="685" t="s">
        <v>3761</v>
      </c>
      <c r="D3054" s="678">
        <v>21436.799999999999</v>
      </c>
      <c r="E3054" s="654"/>
    </row>
    <row r="3055" spans="1:5" x14ac:dyDescent="0.2">
      <c r="A3055" s="674"/>
      <c r="B3055" s="685" t="s">
        <v>3778</v>
      </c>
      <c r="C3055" s="685" t="s">
        <v>3761</v>
      </c>
      <c r="D3055" s="678">
        <v>21436.799999999999</v>
      </c>
      <c r="E3055" s="654"/>
    </row>
    <row r="3056" spans="1:5" x14ac:dyDescent="0.2">
      <c r="A3056" s="674"/>
      <c r="B3056" s="685" t="s">
        <v>3779</v>
      </c>
      <c r="C3056" s="685" t="s">
        <v>3761</v>
      </c>
      <c r="D3056" s="678">
        <v>21436.799999999999</v>
      </c>
      <c r="E3056" s="654"/>
    </row>
    <row r="3057" spans="1:5" x14ac:dyDescent="0.2">
      <c r="A3057" s="674"/>
      <c r="B3057" s="685" t="s">
        <v>3780</v>
      </c>
      <c r="C3057" s="685" t="s">
        <v>3761</v>
      </c>
      <c r="D3057" s="678">
        <v>21436.799999999999</v>
      </c>
      <c r="E3057" s="654"/>
    </row>
    <row r="3058" spans="1:5" x14ac:dyDescent="0.2">
      <c r="A3058" s="674"/>
      <c r="B3058" s="685" t="s">
        <v>3781</v>
      </c>
      <c r="C3058" s="685" t="s">
        <v>3782</v>
      </c>
      <c r="D3058" s="678">
        <v>91857.813200000004</v>
      </c>
      <c r="E3058" s="654"/>
    </row>
    <row r="3059" spans="1:5" x14ac:dyDescent="0.2">
      <c r="A3059" s="674"/>
      <c r="B3059" s="685" t="s">
        <v>3783</v>
      </c>
      <c r="C3059" s="685" t="s">
        <v>3784</v>
      </c>
      <c r="D3059" s="678">
        <v>1.1599999999999999</v>
      </c>
      <c r="E3059" s="654"/>
    </row>
    <row r="3060" spans="1:5" x14ac:dyDescent="0.2">
      <c r="A3060" s="674"/>
      <c r="B3060" s="685" t="s">
        <v>3785</v>
      </c>
      <c r="C3060" s="685" t="s">
        <v>3786</v>
      </c>
      <c r="D3060" s="678">
        <v>3072.84</v>
      </c>
      <c r="E3060" s="654"/>
    </row>
    <row r="3061" spans="1:5" x14ac:dyDescent="0.2">
      <c r="A3061" s="674"/>
      <c r="B3061" s="685" t="s">
        <v>3787</v>
      </c>
      <c r="C3061" s="685" t="s">
        <v>3788</v>
      </c>
      <c r="D3061" s="678">
        <v>3072.84</v>
      </c>
      <c r="E3061" s="654"/>
    </row>
    <row r="3062" spans="1:5" x14ac:dyDescent="0.2">
      <c r="A3062" s="674"/>
      <c r="B3062" s="685" t="s">
        <v>3789</v>
      </c>
      <c r="C3062" s="685" t="s">
        <v>3790</v>
      </c>
      <c r="D3062" s="678">
        <v>3072.84</v>
      </c>
      <c r="E3062" s="654"/>
    </row>
    <row r="3063" spans="1:5" x14ac:dyDescent="0.2">
      <c r="A3063" s="674"/>
      <c r="B3063" s="685" t="s">
        <v>3791</v>
      </c>
      <c r="C3063" s="685" t="s">
        <v>3792</v>
      </c>
      <c r="D3063" s="678">
        <v>3445.2</v>
      </c>
      <c r="E3063" s="654"/>
    </row>
    <row r="3064" spans="1:5" x14ac:dyDescent="0.2">
      <c r="A3064" s="674"/>
      <c r="B3064" s="685" t="s">
        <v>3793</v>
      </c>
      <c r="C3064" s="685" t="s">
        <v>3794</v>
      </c>
      <c r="D3064" s="678">
        <v>1.1599999999999999</v>
      </c>
      <c r="E3064" s="654"/>
    </row>
    <row r="3065" spans="1:5" x14ac:dyDescent="0.2">
      <c r="A3065" s="674"/>
      <c r="B3065" s="685" t="s">
        <v>3795</v>
      </c>
      <c r="C3065" s="685" t="s">
        <v>3794</v>
      </c>
      <c r="D3065" s="678">
        <v>1.1599999999999999</v>
      </c>
      <c r="E3065" s="654"/>
    </row>
    <row r="3066" spans="1:5" x14ac:dyDescent="0.2">
      <c r="A3066" s="674"/>
      <c r="B3066" s="685" t="s">
        <v>3796</v>
      </c>
      <c r="C3066" s="685" t="s">
        <v>3794</v>
      </c>
      <c r="D3066" s="678">
        <v>1.1599999999999999</v>
      </c>
      <c r="E3066" s="654"/>
    </row>
    <row r="3067" spans="1:5" x14ac:dyDescent="0.2">
      <c r="A3067" s="674"/>
      <c r="B3067" s="685" t="s">
        <v>3797</v>
      </c>
      <c r="C3067" s="685" t="s">
        <v>3794</v>
      </c>
      <c r="D3067" s="678">
        <v>1.1599999999999999</v>
      </c>
      <c r="E3067" s="654"/>
    </row>
    <row r="3068" spans="1:5" x14ac:dyDescent="0.2">
      <c r="A3068" s="674"/>
      <c r="B3068" s="685" t="s">
        <v>3798</v>
      </c>
      <c r="C3068" s="685" t="s">
        <v>3794</v>
      </c>
      <c r="D3068" s="678">
        <v>1.1599999999999999</v>
      </c>
      <c r="E3068" s="654"/>
    </row>
    <row r="3069" spans="1:5" x14ac:dyDescent="0.2">
      <c r="A3069" s="674"/>
      <c r="B3069" s="685" t="s">
        <v>3799</v>
      </c>
      <c r="C3069" s="685" t="s">
        <v>3790</v>
      </c>
      <c r="D3069" s="678">
        <v>3072.84</v>
      </c>
      <c r="E3069" s="654"/>
    </row>
    <row r="3070" spans="1:5" x14ac:dyDescent="0.2">
      <c r="A3070" s="674"/>
      <c r="B3070" s="685" t="s">
        <v>3800</v>
      </c>
      <c r="C3070" s="685" t="s">
        <v>3794</v>
      </c>
      <c r="D3070" s="678">
        <v>1.1599999999999999</v>
      </c>
      <c r="E3070" s="654"/>
    </row>
    <row r="3071" spans="1:5" x14ac:dyDescent="0.2">
      <c r="A3071" s="674"/>
      <c r="B3071" s="685" t="s">
        <v>3801</v>
      </c>
      <c r="C3071" s="685" t="s">
        <v>3788</v>
      </c>
      <c r="D3071" s="678">
        <v>3072.84</v>
      </c>
      <c r="E3071" s="654"/>
    </row>
    <row r="3072" spans="1:5" x14ac:dyDescent="0.2">
      <c r="A3072" s="674"/>
      <c r="B3072" s="685" t="s">
        <v>3802</v>
      </c>
      <c r="C3072" s="685" t="s">
        <v>3788</v>
      </c>
      <c r="D3072" s="678">
        <v>3072.84</v>
      </c>
      <c r="E3072" s="654"/>
    </row>
    <row r="3073" spans="1:5" x14ac:dyDescent="0.2">
      <c r="A3073" s="674"/>
      <c r="B3073" s="685" t="s">
        <v>3803</v>
      </c>
      <c r="C3073" s="685" t="s">
        <v>3804</v>
      </c>
      <c r="D3073" s="678">
        <v>3072.84</v>
      </c>
      <c r="E3073" s="654"/>
    </row>
    <row r="3074" spans="1:5" x14ac:dyDescent="0.2">
      <c r="A3074" s="674"/>
      <c r="B3074" s="685" t="s">
        <v>3805</v>
      </c>
      <c r="C3074" s="685" t="s">
        <v>3788</v>
      </c>
      <c r="D3074" s="678">
        <v>3072.84</v>
      </c>
      <c r="E3074" s="654"/>
    </row>
    <row r="3075" spans="1:5" x14ac:dyDescent="0.2">
      <c r="A3075" s="674"/>
      <c r="B3075" s="685" t="s">
        <v>3806</v>
      </c>
      <c r="C3075" s="685" t="s">
        <v>3788</v>
      </c>
      <c r="D3075" s="678">
        <v>3072.84</v>
      </c>
      <c r="E3075" s="654"/>
    </row>
    <row r="3076" spans="1:5" x14ac:dyDescent="0.2">
      <c r="A3076" s="674"/>
      <c r="B3076" s="685" t="s">
        <v>3807</v>
      </c>
      <c r="C3076" s="685" t="s">
        <v>3808</v>
      </c>
      <c r="D3076" s="678">
        <v>1.1599999999999999</v>
      </c>
      <c r="E3076" s="654"/>
    </row>
    <row r="3077" spans="1:5" x14ac:dyDescent="0.2">
      <c r="A3077" s="674"/>
      <c r="B3077" s="685" t="s">
        <v>3809</v>
      </c>
      <c r="C3077" s="685" t="s">
        <v>3808</v>
      </c>
      <c r="D3077" s="678">
        <v>1.1599999999999999</v>
      </c>
      <c r="E3077" s="654"/>
    </row>
    <row r="3078" spans="1:5" x14ac:dyDescent="0.2">
      <c r="A3078" s="674"/>
      <c r="B3078" s="685" t="s">
        <v>3810</v>
      </c>
      <c r="C3078" s="685" t="s">
        <v>3808</v>
      </c>
      <c r="D3078" s="678">
        <v>1.1599999999999999</v>
      </c>
      <c r="E3078" s="654"/>
    </row>
    <row r="3079" spans="1:5" x14ac:dyDescent="0.2">
      <c r="A3079" s="674"/>
      <c r="B3079" s="685" t="s">
        <v>3811</v>
      </c>
      <c r="C3079" s="685" t="s">
        <v>3812</v>
      </c>
      <c r="D3079" s="678">
        <v>1.1599999999999999</v>
      </c>
      <c r="E3079" s="654"/>
    </row>
    <row r="3080" spans="1:5" x14ac:dyDescent="0.2">
      <c r="A3080" s="674"/>
      <c r="B3080" s="685" t="s">
        <v>3813</v>
      </c>
      <c r="C3080" s="685" t="s">
        <v>3808</v>
      </c>
      <c r="D3080" s="678">
        <v>1.1599999999999999</v>
      </c>
      <c r="E3080" s="654"/>
    </row>
    <row r="3081" spans="1:5" x14ac:dyDescent="0.2">
      <c r="A3081" s="674"/>
      <c r="B3081" s="685" t="s">
        <v>3814</v>
      </c>
      <c r="C3081" s="685" t="s">
        <v>3815</v>
      </c>
      <c r="D3081" s="678">
        <v>3734.9564</v>
      </c>
      <c r="E3081" s="654"/>
    </row>
    <row r="3082" spans="1:5" x14ac:dyDescent="0.2">
      <c r="A3082" s="674"/>
      <c r="B3082" s="685" t="s">
        <v>3816</v>
      </c>
      <c r="C3082" s="685" t="s">
        <v>3815</v>
      </c>
      <c r="D3082" s="678">
        <v>3734.9564</v>
      </c>
      <c r="E3082" s="654"/>
    </row>
    <row r="3083" spans="1:5" x14ac:dyDescent="0.2">
      <c r="A3083" s="674"/>
      <c r="B3083" s="685" t="s">
        <v>3817</v>
      </c>
      <c r="C3083" s="685" t="s">
        <v>3815</v>
      </c>
      <c r="D3083" s="678">
        <v>3734.9564</v>
      </c>
      <c r="E3083" s="654"/>
    </row>
    <row r="3084" spans="1:5" x14ac:dyDescent="0.2">
      <c r="A3084" s="674"/>
      <c r="B3084" s="685" t="s">
        <v>3818</v>
      </c>
      <c r="C3084" s="685" t="s">
        <v>3815</v>
      </c>
      <c r="D3084" s="678">
        <v>3734.9564</v>
      </c>
      <c r="E3084" s="654"/>
    </row>
    <row r="3085" spans="1:5" x14ac:dyDescent="0.2">
      <c r="A3085" s="674"/>
      <c r="B3085" s="685" t="s">
        <v>3819</v>
      </c>
      <c r="C3085" s="685" t="s">
        <v>3815</v>
      </c>
      <c r="D3085" s="678">
        <v>3734.9564</v>
      </c>
      <c r="E3085" s="654"/>
    </row>
    <row r="3086" spans="1:5" x14ac:dyDescent="0.2">
      <c r="A3086" s="674"/>
      <c r="B3086" s="685" t="s">
        <v>3820</v>
      </c>
      <c r="C3086" s="685" t="s">
        <v>3815</v>
      </c>
      <c r="D3086" s="678">
        <v>3734.9564</v>
      </c>
      <c r="E3086" s="654"/>
    </row>
    <row r="3087" spans="1:5" x14ac:dyDescent="0.2">
      <c r="A3087" s="674"/>
      <c r="B3087" s="685" t="s">
        <v>3821</v>
      </c>
      <c r="C3087" s="685" t="s">
        <v>3815</v>
      </c>
      <c r="D3087" s="678">
        <v>3734.9564</v>
      </c>
      <c r="E3087" s="654"/>
    </row>
    <row r="3088" spans="1:5" x14ac:dyDescent="0.2">
      <c r="A3088" s="674"/>
      <c r="B3088" s="685" t="s">
        <v>3822</v>
      </c>
      <c r="C3088" s="685" t="s">
        <v>3815</v>
      </c>
      <c r="D3088" s="678">
        <v>3734.9564</v>
      </c>
      <c r="E3088" s="654"/>
    </row>
    <row r="3089" spans="1:5" x14ac:dyDescent="0.2">
      <c r="A3089" s="674"/>
      <c r="B3089" s="685" t="s">
        <v>3823</v>
      </c>
      <c r="C3089" s="685" t="s">
        <v>3815</v>
      </c>
      <c r="D3089" s="678">
        <v>3734.9564</v>
      </c>
      <c r="E3089" s="654"/>
    </row>
    <row r="3090" spans="1:5" x14ac:dyDescent="0.2">
      <c r="A3090" s="674"/>
      <c r="B3090" s="685" t="s">
        <v>3824</v>
      </c>
      <c r="C3090" s="685" t="s">
        <v>3815</v>
      </c>
      <c r="D3090" s="678">
        <v>3734.9564</v>
      </c>
      <c r="E3090" s="654"/>
    </row>
    <row r="3091" spans="1:5" x14ac:dyDescent="0.2">
      <c r="A3091" s="674"/>
      <c r="B3091" s="685" t="s">
        <v>3825</v>
      </c>
      <c r="C3091" s="685" t="s">
        <v>3815</v>
      </c>
      <c r="D3091" s="678">
        <v>3734.9680000000003</v>
      </c>
      <c r="E3091" s="654"/>
    </row>
    <row r="3092" spans="1:5" x14ac:dyDescent="0.2">
      <c r="A3092" s="674"/>
      <c r="B3092" s="685" t="s">
        <v>3826</v>
      </c>
      <c r="C3092" s="685" t="s">
        <v>3815</v>
      </c>
      <c r="D3092" s="678">
        <v>3734.9680000000003</v>
      </c>
      <c r="E3092" s="654"/>
    </row>
    <row r="3093" spans="1:5" x14ac:dyDescent="0.2">
      <c r="A3093" s="674"/>
      <c r="B3093" s="685" t="s">
        <v>3827</v>
      </c>
      <c r="C3093" s="685" t="s">
        <v>3815</v>
      </c>
      <c r="D3093" s="678">
        <v>3734.9680000000003</v>
      </c>
      <c r="E3093" s="654"/>
    </row>
    <row r="3094" spans="1:5" x14ac:dyDescent="0.2">
      <c r="A3094" s="674"/>
      <c r="B3094" s="685" t="s">
        <v>3828</v>
      </c>
      <c r="C3094" s="685" t="s">
        <v>3829</v>
      </c>
      <c r="D3094" s="678">
        <v>3734.9680000000003</v>
      </c>
      <c r="E3094" s="654"/>
    </row>
    <row r="3095" spans="1:5" x14ac:dyDescent="0.2">
      <c r="A3095" s="674"/>
      <c r="B3095" s="685" t="s">
        <v>3830</v>
      </c>
      <c r="C3095" s="685" t="s">
        <v>3815</v>
      </c>
      <c r="D3095" s="678">
        <v>3734.9680000000003</v>
      </c>
      <c r="E3095" s="654"/>
    </row>
    <row r="3096" spans="1:5" x14ac:dyDescent="0.2">
      <c r="A3096" s="674"/>
      <c r="B3096" s="685" t="s">
        <v>3831</v>
      </c>
      <c r="C3096" s="685" t="s">
        <v>3832</v>
      </c>
      <c r="D3096" s="678">
        <v>39528.160000000003</v>
      </c>
      <c r="E3096" s="654"/>
    </row>
    <row r="3097" spans="1:5" x14ac:dyDescent="0.2">
      <c r="A3097" s="674"/>
      <c r="B3097" s="685" t="s">
        <v>3833</v>
      </c>
      <c r="C3097" s="685" t="s">
        <v>3834</v>
      </c>
      <c r="D3097" s="678">
        <v>156.6</v>
      </c>
      <c r="E3097" s="654"/>
    </row>
    <row r="3098" spans="1:5" x14ac:dyDescent="0.2">
      <c r="A3098" s="674"/>
      <c r="B3098" s="685" t="s">
        <v>3835</v>
      </c>
      <c r="C3098" s="685" t="s">
        <v>3836</v>
      </c>
      <c r="D3098" s="678">
        <v>390.01520000000005</v>
      </c>
      <c r="E3098" s="654"/>
    </row>
    <row r="3099" spans="1:5" x14ac:dyDescent="0.2">
      <c r="A3099" s="674"/>
      <c r="B3099" s="685" t="s">
        <v>3837</v>
      </c>
      <c r="C3099" s="685" t="s">
        <v>3838</v>
      </c>
      <c r="D3099" s="678">
        <v>1499.9959999999999</v>
      </c>
      <c r="E3099" s="654"/>
    </row>
    <row r="3100" spans="1:5" x14ac:dyDescent="0.2">
      <c r="A3100" s="674"/>
      <c r="B3100" s="685" t="s">
        <v>3839</v>
      </c>
      <c r="C3100" s="685" t="s">
        <v>3838</v>
      </c>
      <c r="D3100" s="678">
        <v>1499.9959999999999</v>
      </c>
      <c r="E3100" s="654"/>
    </row>
    <row r="3101" spans="1:5" x14ac:dyDescent="0.2">
      <c r="A3101" s="674"/>
      <c r="B3101" s="685" t="s">
        <v>3840</v>
      </c>
      <c r="C3101" s="685" t="s">
        <v>3841</v>
      </c>
      <c r="D3101" s="678">
        <v>1.1599999999999999</v>
      </c>
      <c r="E3101" s="654"/>
    </row>
    <row r="3102" spans="1:5" x14ac:dyDescent="0.2">
      <c r="A3102" s="674"/>
      <c r="B3102" s="685" t="s">
        <v>3842</v>
      </c>
      <c r="C3102" s="685" t="s">
        <v>3841</v>
      </c>
      <c r="D3102" s="678">
        <v>1.1599999999999999</v>
      </c>
      <c r="E3102" s="654"/>
    </row>
    <row r="3103" spans="1:5" x14ac:dyDescent="0.2">
      <c r="A3103" s="674"/>
      <c r="B3103" s="685" t="s">
        <v>3843</v>
      </c>
      <c r="C3103" s="685" t="s">
        <v>3844</v>
      </c>
      <c r="D3103" s="678">
        <v>714.56</v>
      </c>
      <c r="E3103" s="654"/>
    </row>
    <row r="3104" spans="1:5" x14ac:dyDescent="0.2">
      <c r="A3104" s="674"/>
      <c r="B3104" s="685" t="s">
        <v>3845</v>
      </c>
      <c r="C3104" s="685" t="s">
        <v>3846</v>
      </c>
      <c r="D3104" s="678">
        <v>1.1599999999999999</v>
      </c>
      <c r="E3104" s="654"/>
    </row>
    <row r="3105" spans="1:5" x14ac:dyDescent="0.2">
      <c r="A3105" s="674"/>
      <c r="B3105" s="685" t="s">
        <v>3847</v>
      </c>
      <c r="C3105" s="685" t="s">
        <v>3848</v>
      </c>
      <c r="D3105" s="678">
        <v>1.1599999999999999</v>
      </c>
      <c r="E3105" s="654"/>
    </row>
    <row r="3106" spans="1:5" x14ac:dyDescent="0.2">
      <c r="A3106" s="674"/>
      <c r="B3106" s="685" t="s">
        <v>3849</v>
      </c>
      <c r="C3106" s="685" t="s">
        <v>3850</v>
      </c>
      <c r="D3106" s="678">
        <v>1.1599999999999999</v>
      </c>
      <c r="E3106" s="654"/>
    </row>
    <row r="3107" spans="1:5" x14ac:dyDescent="0.2">
      <c r="A3107" s="674"/>
      <c r="B3107" s="685" t="s">
        <v>3851</v>
      </c>
      <c r="C3107" s="685" t="s">
        <v>3852</v>
      </c>
      <c r="D3107" s="678">
        <v>594.99879999999996</v>
      </c>
      <c r="E3107" s="654"/>
    </row>
    <row r="3108" spans="1:5" x14ac:dyDescent="0.2">
      <c r="A3108" s="674"/>
      <c r="B3108" s="685" t="s">
        <v>3853</v>
      </c>
      <c r="C3108" s="685" t="s">
        <v>3854</v>
      </c>
      <c r="D3108" s="678">
        <v>1044</v>
      </c>
      <c r="E3108" s="654"/>
    </row>
    <row r="3109" spans="1:5" x14ac:dyDescent="0.2">
      <c r="A3109" s="674"/>
      <c r="B3109" s="685" t="s">
        <v>3855</v>
      </c>
      <c r="C3109" s="685" t="s">
        <v>3856</v>
      </c>
      <c r="D3109" s="678">
        <v>1958.1727999999998</v>
      </c>
      <c r="E3109" s="654"/>
    </row>
    <row r="3110" spans="1:5" x14ac:dyDescent="0.2">
      <c r="A3110" s="674"/>
      <c r="B3110" s="685" t="s">
        <v>3857</v>
      </c>
      <c r="C3110" s="685" t="s">
        <v>3858</v>
      </c>
      <c r="D3110" s="678">
        <v>824.4932</v>
      </c>
      <c r="E3110" s="654"/>
    </row>
    <row r="3111" spans="1:5" x14ac:dyDescent="0.2">
      <c r="A3111" s="674"/>
      <c r="B3111" s="685" t="s">
        <v>3859</v>
      </c>
      <c r="C3111" s="685" t="s">
        <v>3860</v>
      </c>
      <c r="D3111" s="678">
        <v>4208.7236000000003</v>
      </c>
      <c r="E3111" s="654"/>
    </row>
    <row r="3112" spans="1:5" x14ac:dyDescent="0.2">
      <c r="A3112" s="674"/>
      <c r="B3112" s="685" t="s">
        <v>3861</v>
      </c>
      <c r="C3112" s="685" t="s">
        <v>3862</v>
      </c>
      <c r="D3112" s="678">
        <v>1.1599999999999999</v>
      </c>
      <c r="E3112" s="654"/>
    </row>
    <row r="3113" spans="1:5" x14ac:dyDescent="0.2">
      <c r="A3113" s="674"/>
      <c r="B3113" s="685" t="s">
        <v>3863</v>
      </c>
      <c r="C3113" s="685" t="s">
        <v>3864</v>
      </c>
      <c r="D3113" s="678">
        <v>1.1599999999999999</v>
      </c>
      <c r="E3113" s="654"/>
    </row>
    <row r="3114" spans="1:5" x14ac:dyDescent="0.2">
      <c r="A3114" s="674"/>
      <c r="B3114" s="685" t="s">
        <v>3865</v>
      </c>
      <c r="C3114" s="685" t="s">
        <v>3864</v>
      </c>
      <c r="D3114" s="678">
        <v>1.1599999999999999</v>
      </c>
      <c r="E3114" s="654"/>
    </row>
    <row r="3115" spans="1:5" x14ac:dyDescent="0.2">
      <c r="A3115" s="674"/>
      <c r="B3115" s="685" t="s">
        <v>3866</v>
      </c>
      <c r="C3115" s="685" t="s">
        <v>3867</v>
      </c>
      <c r="D3115" s="678">
        <v>1.1599999999999999</v>
      </c>
      <c r="E3115" s="654"/>
    </row>
    <row r="3116" spans="1:5" x14ac:dyDescent="0.2">
      <c r="A3116" s="674"/>
      <c r="B3116" s="685" t="s">
        <v>3868</v>
      </c>
      <c r="C3116" s="685" t="s">
        <v>3869</v>
      </c>
      <c r="D3116" s="678">
        <v>1.1599999999999999</v>
      </c>
      <c r="E3116" s="654"/>
    </row>
    <row r="3117" spans="1:5" x14ac:dyDescent="0.2">
      <c r="A3117" s="674"/>
      <c r="B3117" s="685" t="s">
        <v>3870</v>
      </c>
      <c r="C3117" s="685" t="s">
        <v>3871</v>
      </c>
      <c r="D3117" s="678">
        <v>1.1599999999999999</v>
      </c>
      <c r="E3117" s="654"/>
    </row>
    <row r="3118" spans="1:5" x14ac:dyDescent="0.2">
      <c r="A3118" s="674"/>
      <c r="B3118" s="685" t="s">
        <v>3872</v>
      </c>
      <c r="C3118" s="685" t="s">
        <v>3873</v>
      </c>
      <c r="D3118" s="678">
        <v>1.1599999999999999</v>
      </c>
      <c r="E3118" s="654"/>
    </row>
    <row r="3119" spans="1:5" x14ac:dyDescent="0.2">
      <c r="A3119" s="674"/>
      <c r="B3119" s="685" t="s">
        <v>3874</v>
      </c>
      <c r="C3119" s="685" t="s">
        <v>3875</v>
      </c>
      <c r="D3119" s="678">
        <v>1.1599999999999999</v>
      </c>
      <c r="E3119" s="654"/>
    </row>
    <row r="3120" spans="1:5" x14ac:dyDescent="0.2">
      <c r="A3120" s="674"/>
      <c r="B3120" s="685" t="s">
        <v>3876</v>
      </c>
      <c r="C3120" s="685" t="s">
        <v>3877</v>
      </c>
      <c r="D3120" s="678">
        <v>1.1599999999999999</v>
      </c>
      <c r="E3120" s="654"/>
    </row>
    <row r="3121" spans="1:5" x14ac:dyDescent="0.2">
      <c r="A3121" s="674"/>
      <c r="B3121" s="685" t="s">
        <v>3878</v>
      </c>
      <c r="C3121" s="685" t="s">
        <v>3879</v>
      </c>
      <c r="D3121" s="678">
        <v>7454.9952000000003</v>
      </c>
      <c r="E3121" s="654"/>
    </row>
    <row r="3122" spans="1:5" x14ac:dyDescent="0.2">
      <c r="A3122" s="674"/>
      <c r="B3122" s="685" t="s">
        <v>3880</v>
      </c>
      <c r="C3122" s="685" t="s">
        <v>3881</v>
      </c>
      <c r="D3122" s="678">
        <v>637.00239999999997</v>
      </c>
      <c r="E3122" s="654"/>
    </row>
    <row r="3123" spans="1:5" x14ac:dyDescent="0.2">
      <c r="A3123" s="674"/>
      <c r="B3123" s="685" t="s">
        <v>3882</v>
      </c>
      <c r="C3123" s="685" t="s">
        <v>3881</v>
      </c>
      <c r="D3123" s="678">
        <v>637.00239999999997</v>
      </c>
      <c r="E3123" s="654"/>
    </row>
    <row r="3124" spans="1:5" x14ac:dyDescent="0.2">
      <c r="A3124" s="674"/>
      <c r="B3124" s="685" t="s">
        <v>3883</v>
      </c>
      <c r="C3124" s="685" t="s">
        <v>3884</v>
      </c>
      <c r="D3124" s="678">
        <v>609</v>
      </c>
      <c r="E3124" s="654"/>
    </row>
    <row r="3125" spans="1:5" x14ac:dyDescent="0.2">
      <c r="A3125" s="674"/>
      <c r="B3125" s="685" t="s">
        <v>3885</v>
      </c>
      <c r="C3125" s="685" t="s">
        <v>3884</v>
      </c>
      <c r="D3125" s="678">
        <v>609</v>
      </c>
      <c r="E3125" s="654"/>
    </row>
    <row r="3126" spans="1:5" x14ac:dyDescent="0.2">
      <c r="A3126" s="674"/>
      <c r="B3126" s="685" t="s">
        <v>3886</v>
      </c>
      <c r="C3126" s="685" t="s">
        <v>3887</v>
      </c>
      <c r="D3126" s="678">
        <v>1.1599999999999999</v>
      </c>
      <c r="E3126" s="654"/>
    </row>
    <row r="3127" spans="1:5" x14ac:dyDescent="0.2">
      <c r="A3127" s="674"/>
      <c r="B3127" s="685" t="s">
        <v>3888</v>
      </c>
      <c r="C3127" s="685" t="s">
        <v>3889</v>
      </c>
      <c r="D3127" s="678">
        <v>1.1599999999999999</v>
      </c>
      <c r="E3127" s="654"/>
    </row>
    <row r="3128" spans="1:5" x14ac:dyDescent="0.2">
      <c r="A3128" s="674"/>
      <c r="B3128" s="685" t="s">
        <v>3890</v>
      </c>
      <c r="C3128" s="685" t="s">
        <v>3889</v>
      </c>
      <c r="D3128" s="678">
        <v>1.1599999999999999</v>
      </c>
      <c r="E3128" s="654"/>
    </row>
    <row r="3129" spans="1:5" x14ac:dyDescent="0.2">
      <c r="A3129" s="674"/>
      <c r="B3129" s="685" t="s">
        <v>3891</v>
      </c>
      <c r="C3129" s="685" t="s">
        <v>3892</v>
      </c>
      <c r="D3129" s="678">
        <v>1612.4</v>
      </c>
      <c r="E3129" s="654"/>
    </row>
    <row r="3130" spans="1:5" x14ac:dyDescent="0.2">
      <c r="A3130" s="674"/>
      <c r="B3130" s="685" t="s">
        <v>3893</v>
      </c>
      <c r="C3130" s="685" t="s">
        <v>3894</v>
      </c>
      <c r="D3130" s="678">
        <v>1140.164</v>
      </c>
      <c r="E3130" s="654"/>
    </row>
    <row r="3131" spans="1:5" x14ac:dyDescent="0.2">
      <c r="A3131" s="674"/>
      <c r="B3131" s="685" t="s">
        <v>3895</v>
      </c>
      <c r="C3131" s="685" t="s">
        <v>3896</v>
      </c>
      <c r="D3131" s="678">
        <v>2194.9983999999999</v>
      </c>
      <c r="E3131" s="654"/>
    </row>
    <row r="3132" spans="1:5" x14ac:dyDescent="0.2">
      <c r="A3132" s="674"/>
      <c r="B3132" s="685" t="s">
        <v>3897</v>
      </c>
      <c r="C3132" s="685" t="s">
        <v>3898</v>
      </c>
      <c r="D3132" s="678">
        <v>1030.08</v>
      </c>
      <c r="E3132" s="654"/>
    </row>
    <row r="3133" spans="1:5" x14ac:dyDescent="0.2">
      <c r="A3133" s="674"/>
      <c r="B3133" s="685" t="s">
        <v>3899</v>
      </c>
      <c r="C3133" s="685" t="s">
        <v>3900</v>
      </c>
      <c r="D3133" s="678">
        <v>6333.3216000000002</v>
      </c>
      <c r="E3133" s="654"/>
    </row>
    <row r="3134" spans="1:5" x14ac:dyDescent="0.2">
      <c r="A3134" s="674"/>
      <c r="B3134" s="685" t="s">
        <v>3901</v>
      </c>
      <c r="C3134" s="685" t="s">
        <v>3902</v>
      </c>
      <c r="D3134" s="678">
        <v>7305.7496000000001</v>
      </c>
      <c r="E3134" s="654"/>
    </row>
    <row r="3135" spans="1:5" x14ac:dyDescent="0.2">
      <c r="A3135" s="674"/>
      <c r="B3135" s="685" t="s">
        <v>3903</v>
      </c>
      <c r="C3135" s="685" t="s">
        <v>3904</v>
      </c>
      <c r="D3135" s="678">
        <v>4645.8</v>
      </c>
      <c r="E3135" s="654"/>
    </row>
    <row r="3136" spans="1:5" x14ac:dyDescent="0.2">
      <c r="A3136" s="674"/>
      <c r="B3136" s="685" t="s">
        <v>3905</v>
      </c>
      <c r="C3136" s="685" t="s">
        <v>3906</v>
      </c>
      <c r="D3136" s="678">
        <v>1.1599999999999999</v>
      </c>
      <c r="E3136" s="654"/>
    </row>
    <row r="3137" spans="1:5" x14ac:dyDescent="0.2">
      <c r="A3137" s="674"/>
      <c r="B3137" s="685" t="s">
        <v>3907</v>
      </c>
      <c r="C3137" s="685" t="s">
        <v>3906</v>
      </c>
      <c r="D3137" s="678">
        <v>1.1599999999999999</v>
      </c>
      <c r="E3137" s="654"/>
    </row>
    <row r="3138" spans="1:5" x14ac:dyDescent="0.2">
      <c r="A3138" s="674"/>
      <c r="B3138" s="685" t="s">
        <v>3908</v>
      </c>
      <c r="C3138" s="685" t="s">
        <v>3906</v>
      </c>
      <c r="D3138" s="678">
        <v>1.1599999999999999</v>
      </c>
      <c r="E3138" s="654"/>
    </row>
    <row r="3139" spans="1:5" x14ac:dyDescent="0.2">
      <c r="A3139" s="674"/>
      <c r="B3139" s="685" t="s">
        <v>3909</v>
      </c>
      <c r="C3139" s="685" t="s">
        <v>3906</v>
      </c>
      <c r="D3139" s="678">
        <v>1.1599999999999999</v>
      </c>
      <c r="E3139" s="654"/>
    </row>
    <row r="3140" spans="1:5" x14ac:dyDescent="0.2">
      <c r="A3140" s="674"/>
      <c r="B3140" s="685" t="s">
        <v>3910</v>
      </c>
      <c r="C3140" s="685" t="s">
        <v>3906</v>
      </c>
      <c r="D3140" s="678">
        <v>1.1599999999999999</v>
      </c>
      <c r="E3140" s="654"/>
    </row>
    <row r="3141" spans="1:5" x14ac:dyDescent="0.2">
      <c r="A3141" s="674"/>
      <c r="B3141" s="685" t="s">
        <v>3911</v>
      </c>
      <c r="C3141" s="685" t="s">
        <v>3906</v>
      </c>
      <c r="D3141" s="678">
        <v>1.1599999999999999</v>
      </c>
      <c r="E3141" s="654"/>
    </row>
    <row r="3142" spans="1:5" x14ac:dyDescent="0.2">
      <c r="A3142" s="674"/>
      <c r="B3142" s="685" t="s">
        <v>3912</v>
      </c>
      <c r="C3142" s="685" t="s">
        <v>3906</v>
      </c>
      <c r="D3142" s="678">
        <v>1.1599999999999999</v>
      </c>
      <c r="E3142" s="654"/>
    </row>
    <row r="3143" spans="1:5" x14ac:dyDescent="0.2">
      <c r="A3143" s="674"/>
      <c r="B3143" s="685" t="s">
        <v>3913</v>
      </c>
      <c r="C3143" s="685" t="s">
        <v>3914</v>
      </c>
      <c r="D3143" s="678">
        <v>3371.54</v>
      </c>
      <c r="E3143" s="654"/>
    </row>
    <row r="3144" spans="1:5" x14ac:dyDescent="0.2">
      <c r="A3144" s="674"/>
      <c r="B3144" s="685" t="s">
        <v>3915</v>
      </c>
      <c r="C3144" s="685" t="s">
        <v>3914</v>
      </c>
      <c r="D3144" s="678">
        <v>3371.54</v>
      </c>
      <c r="E3144" s="654"/>
    </row>
    <row r="3145" spans="1:5" x14ac:dyDescent="0.2">
      <c r="A3145" s="674"/>
      <c r="B3145" s="685" t="s">
        <v>3916</v>
      </c>
      <c r="C3145" s="685" t="s">
        <v>3914</v>
      </c>
      <c r="D3145" s="678">
        <v>3371.54</v>
      </c>
      <c r="E3145" s="654"/>
    </row>
    <row r="3146" spans="1:5" x14ac:dyDescent="0.2">
      <c r="A3146" s="674"/>
      <c r="B3146" s="685" t="s">
        <v>3917</v>
      </c>
      <c r="C3146" s="685" t="s">
        <v>3914</v>
      </c>
      <c r="D3146" s="678">
        <v>3371.54</v>
      </c>
      <c r="E3146" s="654"/>
    </row>
    <row r="3147" spans="1:5" x14ac:dyDescent="0.2">
      <c r="A3147" s="674"/>
      <c r="B3147" s="685" t="s">
        <v>3918</v>
      </c>
      <c r="C3147" s="685" t="s">
        <v>3914</v>
      </c>
      <c r="D3147" s="678">
        <v>1.1599999999999999</v>
      </c>
      <c r="E3147" s="654"/>
    </row>
    <row r="3148" spans="1:5" x14ac:dyDescent="0.2">
      <c r="A3148" s="674"/>
      <c r="B3148" s="685" t="s">
        <v>3919</v>
      </c>
      <c r="C3148" s="685" t="s">
        <v>3914</v>
      </c>
      <c r="D3148" s="678">
        <v>3371.54</v>
      </c>
      <c r="E3148" s="654"/>
    </row>
    <row r="3149" spans="1:5" x14ac:dyDescent="0.2">
      <c r="A3149" s="674"/>
      <c r="B3149" s="685" t="s">
        <v>3920</v>
      </c>
      <c r="C3149" s="685" t="s">
        <v>3921</v>
      </c>
      <c r="D3149" s="678">
        <v>4118</v>
      </c>
      <c r="E3149" s="654"/>
    </row>
    <row r="3150" spans="1:5" x14ac:dyDescent="0.2">
      <c r="A3150" s="674"/>
      <c r="B3150" s="685" t="s">
        <v>3922</v>
      </c>
      <c r="C3150" s="685" t="s">
        <v>3921</v>
      </c>
      <c r="D3150" s="678">
        <v>4118</v>
      </c>
      <c r="E3150" s="654"/>
    </row>
    <row r="3151" spans="1:5" x14ac:dyDescent="0.2">
      <c r="A3151" s="674"/>
      <c r="B3151" s="685" t="s">
        <v>3923</v>
      </c>
      <c r="C3151" s="685" t="s">
        <v>3921</v>
      </c>
      <c r="D3151" s="678">
        <v>4118</v>
      </c>
      <c r="E3151" s="654"/>
    </row>
    <row r="3152" spans="1:5" x14ac:dyDescent="0.2">
      <c r="A3152" s="674"/>
      <c r="B3152" s="685" t="s">
        <v>3924</v>
      </c>
      <c r="C3152" s="685" t="s">
        <v>3921</v>
      </c>
      <c r="D3152" s="678">
        <v>4118</v>
      </c>
      <c r="E3152" s="654"/>
    </row>
    <row r="3153" spans="1:5" x14ac:dyDescent="0.2">
      <c r="A3153" s="674"/>
      <c r="B3153" s="685" t="s">
        <v>3925</v>
      </c>
      <c r="C3153" s="685" t="s">
        <v>3921</v>
      </c>
      <c r="D3153" s="678">
        <v>4118</v>
      </c>
      <c r="E3153" s="654"/>
    </row>
    <row r="3154" spans="1:5" x14ac:dyDescent="0.2">
      <c r="A3154" s="674"/>
      <c r="B3154" s="685" t="s">
        <v>3926</v>
      </c>
      <c r="C3154" s="685" t="s">
        <v>3927</v>
      </c>
      <c r="D3154" s="678">
        <v>951.2</v>
      </c>
      <c r="E3154" s="654"/>
    </row>
    <row r="3155" spans="1:5" x14ac:dyDescent="0.2">
      <c r="A3155" s="674"/>
      <c r="B3155" s="685" t="s">
        <v>3928</v>
      </c>
      <c r="C3155" s="685" t="s">
        <v>3927</v>
      </c>
      <c r="D3155" s="678">
        <v>951.2</v>
      </c>
      <c r="E3155" s="654"/>
    </row>
    <row r="3156" spans="1:5" x14ac:dyDescent="0.2">
      <c r="A3156" s="674"/>
      <c r="B3156" s="685" t="s">
        <v>3929</v>
      </c>
      <c r="C3156" s="685" t="s">
        <v>3927</v>
      </c>
      <c r="D3156" s="678">
        <v>951.2</v>
      </c>
      <c r="E3156" s="654"/>
    </row>
    <row r="3157" spans="1:5" x14ac:dyDescent="0.2">
      <c r="A3157" s="674"/>
      <c r="B3157" s="685" t="s">
        <v>3930</v>
      </c>
      <c r="C3157" s="685" t="s">
        <v>3927</v>
      </c>
      <c r="D3157" s="678">
        <v>951.2</v>
      </c>
      <c r="E3157" s="654"/>
    </row>
    <row r="3158" spans="1:5" x14ac:dyDescent="0.2">
      <c r="A3158" s="674"/>
      <c r="B3158" s="685" t="s">
        <v>3931</v>
      </c>
      <c r="C3158" s="685" t="s">
        <v>3932</v>
      </c>
      <c r="D3158" s="678">
        <v>4635.3599999999997</v>
      </c>
      <c r="E3158" s="654"/>
    </row>
    <row r="3159" spans="1:5" x14ac:dyDescent="0.2">
      <c r="A3159" s="674"/>
      <c r="B3159" s="685" t="s">
        <v>3933</v>
      </c>
      <c r="C3159" s="685" t="s">
        <v>3934</v>
      </c>
      <c r="D3159" s="678">
        <v>1030.08</v>
      </c>
      <c r="E3159" s="654"/>
    </row>
    <row r="3160" spans="1:5" x14ac:dyDescent="0.2">
      <c r="A3160" s="674"/>
      <c r="B3160" s="685" t="s">
        <v>3935</v>
      </c>
      <c r="C3160" s="685" t="s">
        <v>3936</v>
      </c>
      <c r="D3160" s="678">
        <v>3344.28</v>
      </c>
      <c r="E3160" s="654"/>
    </row>
    <row r="3161" spans="1:5" x14ac:dyDescent="0.2">
      <c r="A3161" s="674"/>
      <c r="B3161" s="685" t="s">
        <v>3937</v>
      </c>
      <c r="C3161" s="685" t="s">
        <v>3936</v>
      </c>
      <c r="D3161" s="678">
        <v>3344.28</v>
      </c>
      <c r="E3161" s="654"/>
    </row>
    <row r="3162" spans="1:5" x14ac:dyDescent="0.2">
      <c r="A3162" s="674"/>
      <c r="B3162" s="685" t="s">
        <v>3938</v>
      </c>
      <c r="C3162" s="685" t="s">
        <v>3934</v>
      </c>
      <c r="D3162" s="678">
        <v>1030.08</v>
      </c>
      <c r="E3162" s="654"/>
    </row>
    <row r="3163" spans="1:5" x14ac:dyDescent="0.2">
      <c r="A3163" s="674"/>
      <c r="B3163" s="685" t="s">
        <v>3939</v>
      </c>
      <c r="C3163" s="685" t="s">
        <v>3940</v>
      </c>
      <c r="D3163" s="678">
        <v>4635.3599999999997</v>
      </c>
      <c r="E3163" s="654"/>
    </row>
    <row r="3164" spans="1:5" x14ac:dyDescent="0.2">
      <c r="A3164" s="674"/>
      <c r="B3164" s="685" t="s">
        <v>3941</v>
      </c>
      <c r="C3164" s="685" t="s">
        <v>3942</v>
      </c>
      <c r="D3164" s="678">
        <v>2034.1759999999999</v>
      </c>
      <c r="E3164" s="654"/>
    </row>
    <row r="3165" spans="1:5" x14ac:dyDescent="0.2">
      <c r="A3165" s="674"/>
      <c r="B3165" s="685" t="s">
        <v>3943</v>
      </c>
      <c r="C3165" s="685" t="s">
        <v>3944</v>
      </c>
      <c r="D3165" s="678">
        <v>4616.8</v>
      </c>
      <c r="E3165" s="654"/>
    </row>
    <row r="3166" spans="1:5" x14ac:dyDescent="0.2">
      <c r="A3166" s="674"/>
      <c r="B3166" s="685" t="s">
        <v>3945</v>
      </c>
      <c r="C3166" s="685" t="s">
        <v>3944</v>
      </c>
      <c r="D3166" s="678">
        <v>4616.8</v>
      </c>
      <c r="E3166" s="654"/>
    </row>
    <row r="3167" spans="1:5" x14ac:dyDescent="0.2">
      <c r="A3167" s="674"/>
      <c r="B3167" s="685" t="s">
        <v>3946</v>
      </c>
      <c r="C3167" s="685" t="s">
        <v>3944</v>
      </c>
      <c r="D3167" s="678">
        <v>4616.8</v>
      </c>
      <c r="E3167" s="654"/>
    </row>
    <row r="3168" spans="1:5" x14ac:dyDescent="0.2">
      <c r="A3168" s="674"/>
      <c r="B3168" s="685" t="s">
        <v>3947</v>
      </c>
      <c r="C3168" s="685" t="s">
        <v>3948</v>
      </c>
      <c r="D3168" s="678">
        <v>1.1599999999999999</v>
      </c>
      <c r="E3168" s="654"/>
    </row>
    <row r="3169" spans="1:5" x14ac:dyDescent="0.2">
      <c r="A3169" s="674"/>
      <c r="B3169" s="685" t="s">
        <v>3949</v>
      </c>
      <c r="C3169" s="685" t="s">
        <v>3950</v>
      </c>
      <c r="D3169" s="678">
        <v>1.1599999999999999</v>
      </c>
      <c r="E3169" s="654"/>
    </row>
    <row r="3170" spans="1:5" x14ac:dyDescent="0.2">
      <c r="A3170" s="674"/>
      <c r="B3170" s="685" t="s">
        <v>3951</v>
      </c>
      <c r="C3170" s="685" t="s">
        <v>3952</v>
      </c>
      <c r="D3170" s="678">
        <v>1.1599999999999999</v>
      </c>
      <c r="E3170" s="654"/>
    </row>
    <row r="3171" spans="1:5" x14ac:dyDescent="0.2">
      <c r="A3171" s="674"/>
      <c r="B3171" s="685" t="s">
        <v>3953</v>
      </c>
      <c r="C3171" s="685" t="s">
        <v>3954</v>
      </c>
      <c r="D3171" s="678">
        <v>1.1599999999999999</v>
      </c>
      <c r="E3171" s="654"/>
    </row>
    <row r="3172" spans="1:5" x14ac:dyDescent="0.2">
      <c r="A3172" s="674"/>
      <c r="B3172" s="685" t="s">
        <v>3955</v>
      </c>
      <c r="C3172" s="685" t="s">
        <v>3956</v>
      </c>
      <c r="D3172" s="678">
        <v>1.1599999999999999</v>
      </c>
      <c r="E3172" s="654"/>
    </row>
    <row r="3173" spans="1:5" x14ac:dyDescent="0.2">
      <c r="A3173" s="674"/>
      <c r="B3173" s="685" t="s">
        <v>3957</v>
      </c>
      <c r="C3173" s="685" t="s">
        <v>3958</v>
      </c>
      <c r="D3173" s="678">
        <v>1.1599999999999999</v>
      </c>
      <c r="E3173" s="654"/>
    </row>
    <row r="3174" spans="1:5" x14ac:dyDescent="0.2">
      <c r="A3174" s="674"/>
      <c r="B3174" s="685" t="s">
        <v>3959</v>
      </c>
      <c r="C3174" s="685" t="s">
        <v>3960</v>
      </c>
      <c r="D3174" s="678">
        <v>1.1599999999999999</v>
      </c>
      <c r="E3174" s="654"/>
    </row>
    <row r="3175" spans="1:5" x14ac:dyDescent="0.2">
      <c r="A3175" s="674"/>
      <c r="B3175" s="685" t="s">
        <v>3961</v>
      </c>
      <c r="C3175" s="685" t="s">
        <v>3960</v>
      </c>
      <c r="D3175" s="678">
        <v>2933.64</v>
      </c>
      <c r="E3175" s="654"/>
    </row>
    <row r="3176" spans="1:5" x14ac:dyDescent="0.2">
      <c r="A3176" s="674"/>
      <c r="B3176" s="685" t="s">
        <v>3962</v>
      </c>
      <c r="C3176" s="685" t="s">
        <v>3960</v>
      </c>
      <c r="D3176" s="678">
        <v>2933.64</v>
      </c>
      <c r="E3176" s="654"/>
    </row>
    <row r="3177" spans="1:5" x14ac:dyDescent="0.2">
      <c r="A3177" s="674"/>
      <c r="B3177" s="685" t="s">
        <v>3963</v>
      </c>
      <c r="C3177" s="685" t="s">
        <v>3948</v>
      </c>
      <c r="D3177" s="678">
        <v>3967.2</v>
      </c>
      <c r="E3177" s="654"/>
    </row>
    <row r="3178" spans="1:5" x14ac:dyDescent="0.2">
      <c r="A3178" s="674"/>
      <c r="B3178" s="685" t="s">
        <v>3964</v>
      </c>
      <c r="C3178" s="685" t="s">
        <v>3948</v>
      </c>
      <c r="D3178" s="678">
        <v>3967.2</v>
      </c>
      <c r="E3178" s="654"/>
    </row>
    <row r="3179" spans="1:5" x14ac:dyDescent="0.2">
      <c r="A3179" s="674"/>
      <c r="B3179" s="685" t="s">
        <v>3965</v>
      </c>
      <c r="C3179" s="685" t="s">
        <v>3948</v>
      </c>
      <c r="D3179" s="678">
        <v>3967.2</v>
      </c>
      <c r="E3179" s="654"/>
    </row>
    <row r="3180" spans="1:5" x14ac:dyDescent="0.2">
      <c r="A3180" s="674"/>
      <c r="B3180" s="685" t="s">
        <v>3966</v>
      </c>
      <c r="C3180" s="685" t="s">
        <v>3948</v>
      </c>
      <c r="D3180" s="678">
        <v>3967.2</v>
      </c>
      <c r="E3180" s="654"/>
    </row>
    <row r="3181" spans="1:5" x14ac:dyDescent="0.2">
      <c r="A3181" s="674"/>
      <c r="B3181" s="685" t="s">
        <v>3967</v>
      </c>
      <c r="C3181" s="685" t="s">
        <v>3968</v>
      </c>
      <c r="D3181" s="678">
        <v>30729.56</v>
      </c>
      <c r="E3181" s="654"/>
    </row>
    <row r="3182" spans="1:5" x14ac:dyDescent="0.2">
      <c r="A3182" s="674"/>
      <c r="B3182" s="685" t="s">
        <v>3969</v>
      </c>
      <c r="C3182" s="685" t="s">
        <v>3968</v>
      </c>
      <c r="D3182" s="678">
        <v>30729.56</v>
      </c>
      <c r="E3182" s="654"/>
    </row>
    <row r="3183" spans="1:5" x14ac:dyDescent="0.2">
      <c r="A3183" s="674"/>
      <c r="B3183" s="685" t="s">
        <v>3970</v>
      </c>
      <c r="C3183" s="685" t="s">
        <v>3968</v>
      </c>
      <c r="D3183" s="678">
        <v>30729.56</v>
      </c>
      <c r="E3183" s="654"/>
    </row>
    <row r="3184" spans="1:5" x14ac:dyDescent="0.2">
      <c r="A3184" s="674"/>
      <c r="B3184" s="685" t="s">
        <v>3971</v>
      </c>
      <c r="C3184" s="685" t="s">
        <v>3968</v>
      </c>
      <c r="D3184" s="678">
        <v>30729.56</v>
      </c>
      <c r="E3184" s="654"/>
    </row>
    <row r="3185" spans="1:5" x14ac:dyDescent="0.2">
      <c r="A3185" s="674"/>
      <c r="B3185" s="685" t="s">
        <v>3972</v>
      </c>
      <c r="C3185" s="685" t="s">
        <v>3973</v>
      </c>
      <c r="D3185" s="678">
        <v>1.1599999999999999</v>
      </c>
      <c r="E3185" s="654"/>
    </row>
    <row r="3186" spans="1:5" x14ac:dyDescent="0.2">
      <c r="A3186" s="674"/>
      <c r="B3186" s="685" t="s">
        <v>3974</v>
      </c>
      <c r="C3186" s="685" t="s">
        <v>3973</v>
      </c>
      <c r="D3186" s="678">
        <v>1.1599999999999999</v>
      </c>
      <c r="E3186" s="654"/>
    </row>
    <row r="3187" spans="1:5" x14ac:dyDescent="0.2">
      <c r="A3187" s="674"/>
      <c r="B3187" s="685" t="s">
        <v>3975</v>
      </c>
      <c r="C3187" s="685" t="s">
        <v>3973</v>
      </c>
      <c r="D3187" s="678">
        <v>1.1599999999999999</v>
      </c>
      <c r="E3187" s="654"/>
    </row>
    <row r="3188" spans="1:5" x14ac:dyDescent="0.2">
      <c r="A3188" s="674"/>
      <c r="B3188" s="685" t="s">
        <v>3976</v>
      </c>
      <c r="C3188" s="685" t="s">
        <v>3973</v>
      </c>
      <c r="D3188" s="678">
        <v>1.1599999999999999</v>
      </c>
      <c r="E3188" s="654"/>
    </row>
    <row r="3189" spans="1:5" x14ac:dyDescent="0.2">
      <c r="A3189" s="674"/>
      <c r="B3189" s="685" t="s">
        <v>3977</v>
      </c>
      <c r="C3189" s="685" t="s">
        <v>3973</v>
      </c>
      <c r="D3189" s="678">
        <v>1.1599999999999999</v>
      </c>
      <c r="E3189" s="654"/>
    </row>
    <row r="3190" spans="1:5" x14ac:dyDescent="0.2">
      <c r="A3190" s="674"/>
      <c r="B3190" s="685" t="s">
        <v>3978</v>
      </c>
      <c r="C3190" s="685" t="s">
        <v>3973</v>
      </c>
      <c r="D3190" s="678">
        <v>1.1599999999999999</v>
      </c>
      <c r="E3190" s="654"/>
    </row>
    <row r="3191" spans="1:5" x14ac:dyDescent="0.2">
      <c r="A3191" s="674"/>
      <c r="B3191" s="685" t="s">
        <v>3979</v>
      </c>
      <c r="C3191" s="685" t="s">
        <v>3973</v>
      </c>
      <c r="D3191" s="678">
        <v>1.1599999999999999</v>
      </c>
      <c r="E3191" s="654"/>
    </row>
    <row r="3192" spans="1:5" x14ac:dyDescent="0.2">
      <c r="A3192" s="674"/>
      <c r="B3192" s="685" t="s">
        <v>3980</v>
      </c>
      <c r="C3192" s="685" t="s">
        <v>3973</v>
      </c>
      <c r="D3192" s="678">
        <v>1.1599999999999999</v>
      </c>
      <c r="E3192" s="654"/>
    </row>
    <row r="3193" spans="1:5" x14ac:dyDescent="0.2">
      <c r="A3193" s="674"/>
      <c r="B3193" s="685" t="s">
        <v>3981</v>
      </c>
      <c r="C3193" s="685" t="s">
        <v>3973</v>
      </c>
      <c r="D3193" s="678">
        <v>1.1599999999999999</v>
      </c>
      <c r="E3193" s="654"/>
    </row>
    <row r="3194" spans="1:5" x14ac:dyDescent="0.2">
      <c r="A3194" s="674"/>
      <c r="B3194" s="685" t="s">
        <v>3982</v>
      </c>
      <c r="C3194" s="685" t="s">
        <v>3973</v>
      </c>
      <c r="D3194" s="678">
        <v>1.1599999999999999</v>
      </c>
      <c r="E3194" s="654"/>
    </row>
    <row r="3195" spans="1:5" x14ac:dyDescent="0.2">
      <c r="A3195" s="674"/>
      <c r="B3195" s="685" t="s">
        <v>3983</v>
      </c>
      <c r="C3195" s="685" t="s">
        <v>3984</v>
      </c>
      <c r="D3195" s="678">
        <v>1.1599999999999999</v>
      </c>
      <c r="E3195" s="654"/>
    </row>
    <row r="3196" spans="1:5" x14ac:dyDescent="0.2">
      <c r="A3196" s="674"/>
      <c r="B3196" s="685" t="s">
        <v>3985</v>
      </c>
      <c r="C3196" s="685" t="s">
        <v>3973</v>
      </c>
      <c r="D3196" s="678">
        <v>1.1599999999999999</v>
      </c>
      <c r="E3196" s="654"/>
    </row>
    <row r="3197" spans="1:5" x14ac:dyDescent="0.2">
      <c r="A3197" s="674"/>
      <c r="B3197" s="685" t="s">
        <v>3986</v>
      </c>
      <c r="C3197" s="685" t="s">
        <v>3973</v>
      </c>
      <c r="D3197" s="678">
        <v>1.1599999999999999</v>
      </c>
      <c r="E3197" s="654"/>
    </row>
    <row r="3198" spans="1:5" x14ac:dyDescent="0.2">
      <c r="A3198" s="674"/>
      <c r="B3198" s="685" t="s">
        <v>3987</v>
      </c>
      <c r="C3198" s="685" t="s">
        <v>3973</v>
      </c>
      <c r="D3198" s="678">
        <v>1.1599999999999999</v>
      </c>
      <c r="E3198" s="654"/>
    </row>
    <row r="3199" spans="1:5" x14ac:dyDescent="0.2">
      <c r="A3199" s="674"/>
      <c r="B3199" s="685" t="s">
        <v>3988</v>
      </c>
      <c r="C3199" s="685" t="s">
        <v>3973</v>
      </c>
      <c r="D3199" s="678">
        <v>1.1599999999999999</v>
      </c>
      <c r="E3199" s="654"/>
    </row>
    <row r="3200" spans="1:5" x14ac:dyDescent="0.2">
      <c r="A3200" s="674"/>
      <c r="B3200" s="685" t="s">
        <v>3989</v>
      </c>
      <c r="C3200" s="685" t="s">
        <v>3973</v>
      </c>
      <c r="D3200" s="678">
        <v>1.1599999999999999</v>
      </c>
      <c r="E3200" s="654"/>
    </row>
    <row r="3201" spans="1:5" x14ac:dyDescent="0.2">
      <c r="A3201" s="674"/>
      <c r="B3201" s="685" t="s">
        <v>3990</v>
      </c>
      <c r="C3201" s="685" t="s">
        <v>3973</v>
      </c>
      <c r="D3201" s="678">
        <v>1.1599999999999999</v>
      </c>
      <c r="E3201" s="654"/>
    </row>
    <row r="3202" spans="1:5" x14ac:dyDescent="0.2">
      <c r="A3202" s="674"/>
      <c r="B3202" s="685" t="s">
        <v>3991</v>
      </c>
      <c r="C3202" s="685" t="s">
        <v>3992</v>
      </c>
      <c r="D3202" s="678">
        <v>1.1599999999999999</v>
      </c>
      <c r="E3202" s="654"/>
    </row>
    <row r="3203" spans="1:5" x14ac:dyDescent="0.2">
      <c r="A3203" s="674"/>
      <c r="B3203" s="685" t="s">
        <v>3993</v>
      </c>
      <c r="C3203" s="685" t="s">
        <v>3992</v>
      </c>
      <c r="D3203" s="678">
        <v>1.1599999999999999</v>
      </c>
      <c r="E3203" s="654"/>
    </row>
    <row r="3204" spans="1:5" x14ac:dyDescent="0.2">
      <c r="A3204" s="674"/>
      <c r="B3204" s="685" t="s">
        <v>3994</v>
      </c>
      <c r="C3204" s="685" t="s">
        <v>3995</v>
      </c>
      <c r="D3204" s="678">
        <v>1.1599999999999999</v>
      </c>
      <c r="E3204" s="654"/>
    </row>
    <row r="3205" spans="1:5" x14ac:dyDescent="0.2">
      <c r="A3205" s="674"/>
      <c r="B3205" s="685" t="s">
        <v>3996</v>
      </c>
      <c r="C3205" s="685" t="s">
        <v>3997</v>
      </c>
      <c r="D3205" s="678">
        <v>1.1599999999999999</v>
      </c>
      <c r="E3205" s="654"/>
    </row>
    <row r="3206" spans="1:5" x14ac:dyDescent="0.2">
      <c r="A3206" s="674"/>
      <c r="B3206" s="685" t="s">
        <v>3998</v>
      </c>
      <c r="C3206" s="685" t="s">
        <v>3997</v>
      </c>
      <c r="D3206" s="678">
        <v>1.1599999999999999</v>
      </c>
      <c r="E3206" s="654"/>
    </row>
    <row r="3207" spans="1:5" x14ac:dyDescent="0.2">
      <c r="A3207" s="674"/>
      <c r="B3207" s="685" t="s">
        <v>3999</v>
      </c>
      <c r="C3207" s="685" t="s">
        <v>3997</v>
      </c>
      <c r="D3207" s="678">
        <v>1.1599999999999999</v>
      </c>
      <c r="E3207" s="654"/>
    </row>
    <row r="3208" spans="1:5" x14ac:dyDescent="0.2">
      <c r="A3208" s="674"/>
      <c r="B3208" s="685" t="s">
        <v>4000</v>
      </c>
      <c r="C3208" s="685" t="s">
        <v>3997</v>
      </c>
      <c r="D3208" s="678">
        <v>1.1599999999999999</v>
      </c>
      <c r="E3208" s="654"/>
    </row>
    <row r="3209" spans="1:5" x14ac:dyDescent="0.2">
      <c r="A3209" s="674"/>
      <c r="B3209" s="685" t="s">
        <v>4001</v>
      </c>
      <c r="C3209" s="685" t="s">
        <v>3997</v>
      </c>
      <c r="D3209" s="678">
        <v>1.1599999999999999</v>
      </c>
      <c r="E3209" s="654"/>
    </row>
    <row r="3210" spans="1:5" x14ac:dyDescent="0.2">
      <c r="A3210" s="674"/>
      <c r="B3210" s="685" t="s">
        <v>4002</v>
      </c>
      <c r="C3210" s="685" t="s">
        <v>3997</v>
      </c>
      <c r="D3210" s="678">
        <v>1.1599999999999999</v>
      </c>
      <c r="E3210" s="654"/>
    </row>
    <row r="3211" spans="1:5" x14ac:dyDescent="0.2">
      <c r="A3211" s="674"/>
      <c r="B3211" s="685" t="s">
        <v>4003</v>
      </c>
      <c r="C3211" s="685" t="s">
        <v>3997</v>
      </c>
      <c r="D3211" s="678">
        <v>1934.9728</v>
      </c>
      <c r="E3211" s="654"/>
    </row>
    <row r="3212" spans="1:5" x14ac:dyDescent="0.2">
      <c r="A3212" s="674"/>
      <c r="B3212" s="685" t="s">
        <v>4004</v>
      </c>
      <c r="C3212" s="685" t="s">
        <v>4005</v>
      </c>
      <c r="D3212" s="678">
        <v>1.1599999999999999</v>
      </c>
      <c r="E3212" s="654"/>
    </row>
    <row r="3213" spans="1:5" x14ac:dyDescent="0.2">
      <c r="A3213" s="674"/>
      <c r="B3213" s="685" t="s">
        <v>4006</v>
      </c>
      <c r="C3213" s="685" t="s">
        <v>3973</v>
      </c>
      <c r="D3213" s="678">
        <v>1.1599999999999999</v>
      </c>
      <c r="E3213" s="654"/>
    </row>
    <row r="3214" spans="1:5" x14ac:dyDescent="0.2">
      <c r="A3214" s="674"/>
      <c r="B3214" s="685" t="s">
        <v>4007</v>
      </c>
      <c r="C3214" s="685" t="s">
        <v>4008</v>
      </c>
      <c r="D3214" s="678">
        <v>1.1599999999999999</v>
      </c>
      <c r="E3214" s="654"/>
    </row>
    <row r="3215" spans="1:5" x14ac:dyDescent="0.2">
      <c r="A3215" s="674"/>
      <c r="B3215" s="685" t="s">
        <v>4009</v>
      </c>
      <c r="C3215" s="685" t="s">
        <v>3973</v>
      </c>
      <c r="D3215" s="678">
        <v>1.1599999999999999</v>
      </c>
      <c r="E3215" s="654"/>
    </row>
    <row r="3216" spans="1:5" x14ac:dyDescent="0.2">
      <c r="A3216" s="674"/>
      <c r="B3216" s="685" t="s">
        <v>4010</v>
      </c>
      <c r="C3216" s="685" t="s">
        <v>4011</v>
      </c>
      <c r="D3216" s="678">
        <v>1.1599999999999999</v>
      </c>
      <c r="E3216" s="654"/>
    </row>
    <row r="3217" spans="1:5" x14ac:dyDescent="0.2">
      <c r="A3217" s="674"/>
      <c r="B3217" s="685" t="s">
        <v>4012</v>
      </c>
      <c r="C3217" s="685" t="s">
        <v>4013</v>
      </c>
      <c r="D3217" s="678">
        <v>1199.9968000000001</v>
      </c>
      <c r="E3217" s="654"/>
    </row>
    <row r="3218" spans="1:5" x14ac:dyDescent="0.2">
      <c r="A3218" s="674"/>
      <c r="B3218" s="685" t="s">
        <v>4014</v>
      </c>
      <c r="C3218" s="685" t="s">
        <v>4015</v>
      </c>
      <c r="D3218" s="678">
        <v>1498.9983999999999</v>
      </c>
      <c r="E3218" s="654"/>
    </row>
    <row r="3219" spans="1:5" x14ac:dyDescent="0.2">
      <c r="A3219" s="674"/>
      <c r="B3219" s="685" t="s">
        <v>4016</v>
      </c>
      <c r="C3219" s="685" t="s">
        <v>4017</v>
      </c>
      <c r="D3219" s="678">
        <v>1998.9931999999999</v>
      </c>
      <c r="E3219" s="654"/>
    </row>
    <row r="3220" spans="1:5" x14ac:dyDescent="0.2">
      <c r="A3220" s="674"/>
      <c r="B3220" s="685" t="s">
        <v>4018</v>
      </c>
      <c r="C3220" s="685" t="s">
        <v>4019</v>
      </c>
      <c r="D3220" s="678">
        <v>1.1599999999999999</v>
      </c>
      <c r="E3220" s="654"/>
    </row>
    <row r="3221" spans="1:5" x14ac:dyDescent="0.2">
      <c r="A3221" s="674"/>
      <c r="B3221" s="685" t="s">
        <v>4020</v>
      </c>
      <c r="C3221" s="685" t="s">
        <v>4021</v>
      </c>
      <c r="D3221" s="678">
        <v>1.1599999999999999</v>
      </c>
      <c r="E3221" s="654"/>
    </row>
    <row r="3222" spans="1:5" x14ac:dyDescent="0.2">
      <c r="A3222" s="674"/>
      <c r="B3222" s="685" t="s">
        <v>4022</v>
      </c>
      <c r="C3222" s="685" t="s">
        <v>4023</v>
      </c>
      <c r="D3222" s="678">
        <v>1970.8400000000001</v>
      </c>
      <c r="E3222" s="654"/>
    </row>
    <row r="3223" spans="1:5" x14ac:dyDescent="0.2">
      <c r="A3223" s="674"/>
      <c r="B3223" s="685" t="s">
        <v>4024</v>
      </c>
      <c r="C3223" s="685" t="s">
        <v>4023</v>
      </c>
      <c r="D3223" s="678">
        <v>1970.8400000000001</v>
      </c>
      <c r="E3223" s="654"/>
    </row>
    <row r="3224" spans="1:5" x14ac:dyDescent="0.2">
      <c r="A3224" s="674"/>
      <c r="B3224" s="685" t="s">
        <v>4025</v>
      </c>
      <c r="C3224" s="685" t="s">
        <v>4026</v>
      </c>
      <c r="D3224" s="678">
        <v>5464.6671999999999</v>
      </c>
      <c r="E3224" s="654"/>
    </row>
    <row r="3225" spans="1:5" x14ac:dyDescent="0.2">
      <c r="A3225" s="674"/>
      <c r="B3225" s="685" t="s">
        <v>4027</v>
      </c>
      <c r="C3225" s="685" t="s">
        <v>4026</v>
      </c>
      <c r="D3225" s="678">
        <v>5464.6671999999999</v>
      </c>
      <c r="E3225" s="654"/>
    </row>
    <row r="3226" spans="1:5" x14ac:dyDescent="0.2">
      <c r="A3226" s="674"/>
      <c r="B3226" s="685" t="s">
        <v>4028</v>
      </c>
      <c r="C3226" s="685" t="s">
        <v>4026</v>
      </c>
      <c r="D3226" s="678">
        <v>5464.6671999999999</v>
      </c>
      <c r="E3226" s="654"/>
    </row>
    <row r="3227" spans="1:5" x14ac:dyDescent="0.2">
      <c r="A3227" s="674"/>
      <c r="B3227" s="685" t="s">
        <v>4029</v>
      </c>
      <c r="C3227" s="685" t="s">
        <v>4026</v>
      </c>
      <c r="D3227" s="678">
        <v>5464.6671999999999</v>
      </c>
      <c r="E3227" s="654"/>
    </row>
    <row r="3228" spans="1:5" x14ac:dyDescent="0.2">
      <c r="A3228" s="674"/>
      <c r="B3228" s="685" t="s">
        <v>4030</v>
      </c>
      <c r="C3228" s="685" t="s">
        <v>4031</v>
      </c>
      <c r="D3228" s="678">
        <v>74634.921999999991</v>
      </c>
      <c r="E3228" s="654"/>
    </row>
    <row r="3229" spans="1:5" x14ac:dyDescent="0.2">
      <c r="A3229" s="674"/>
      <c r="B3229" s="685" t="s">
        <v>4032</v>
      </c>
      <c r="C3229" s="685" t="s">
        <v>4033</v>
      </c>
      <c r="D3229" s="678">
        <v>5751.28</v>
      </c>
      <c r="E3229" s="654"/>
    </row>
    <row r="3230" spans="1:5" x14ac:dyDescent="0.2">
      <c r="A3230" s="674"/>
      <c r="B3230" s="685" t="s">
        <v>4034</v>
      </c>
      <c r="C3230" s="685" t="s">
        <v>4035</v>
      </c>
      <c r="D3230" s="678">
        <v>1.1599999999999999</v>
      </c>
      <c r="E3230" s="654"/>
    </row>
    <row r="3231" spans="1:5" x14ac:dyDescent="0.2">
      <c r="A3231" s="674"/>
      <c r="B3231" s="685" t="s">
        <v>4036</v>
      </c>
      <c r="C3231" s="685" t="s">
        <v>4037</v>
      </c>
      <c r="D3231" s="678">
        <v>1.1599999999999999</v>
      </c>
      <c r="E3231" s="654"/>
    </row>
    <row r="3232" spans="1:5" x14ac:dyDescent="0.2">
      <c r="A3232" s="674"/>
      <c r="B3232" s="685" t="s">
        <v>4038</v>
      </c>
      <c r="C3232" s="685" t="s">
        <v>4039</v>
      </c>
      <c r="D3232" s="678">
        <v>1.1599999999999999</v>
      </c>
      <c r="E3232" s="654"/>
    </row>
    <row r="3233" spans="1:5" x14ac:dyDescent="0.2">
      <c r="A3233" s="674"/>
      <c r="B3233" s="685" t="s">
        <v>4040</v>
      </c>
      <c r="C3233" s="685" t="s">
        <v>4041</v>
      </c>
      <c r="D3233" s="678">
        <v>1.1599999999999999</v>
      </c>
      <c r="E3233" s="654"/>
    </row>
    <row r="3234" spans="1:5" x14ac:dyDescent="0.2">
      <c r="A3234" s="674"/>
      <c r="B3234" s="685" t="s">
        <v>4042</v>
      </c>
      <c r="C3234" s="685" t="s">
        <v>4043</v>
      </c>
      <c r="D3234" s="678">
        <v>1.1599999999999999</v>
      </c>
      <c r="E3234" s="654"/>
    </row>
    <row r="3235" spans="1:5" x14ac:dyDescent="0.2">
      <c r="A3235" s="674"/>
      <c r="B3235" s="685" t="s">
        <v>4044</v>
      </c>
      <c r="C3235" s="685" t="s">
        <v>4045</v>
      </c>
      <c r="D3235" s="678">
        <v>1.1599999999999999</v>
      </c>
      <c r="E3235" s="654"/>
    </row>
    <row r="3236" spans="1:5" x14ac:dyDescent="0.2">
      <c r="A3236" s="674"/>
      <c r="B3236" s="685" t="s">
        <v>4046</v>
      </c>
      <c r="C3236" s="685" t="s">
        <v>4047</v>
      </c>
      <c r="D3236" s="678">
        <v>1.1599999999999999</v>
      </c>
      <c r="E3236" s="654"/>
    </row>
    <row r="3237" spans="1:5" x14ac:dyDescent="0.2">
      <c r="A3237" s="674"/>
      <c r="B3237" s="685" t="s">
        <v>4048</v>
      </c>
      <c r="C3237" s="685" t="s">
        <v>4047</v>
      </c>
      <c r="D3237" s="678">
        <v>1.1599999999999999</v>
      </c>
      <c r="E3237" s="654"/>
    </row>
    <row r="3238" spans="1:5" x14ac:dyDescent="0.2">
      <c r="A3238" s="674"/>
      <c r="B3238" s="685" t="s">
        <v>4049</v>
      </c>
      <c r="C3238" s="685" t="s">
        <v>4047</v>
      </c>
      <c r="D3238" s="678">
        <v>1.1599999999999999</v>
      </c>
      <c r="E3238" s="654"/>
    </row>
    <row r="3239" spans="1:5" x14ac:dyDescent="0.2">
      <c r="A3239" s="674"/>
      <c r="B3239" s="685" t="s">
        <v>4050</v>
      </c>
      <c r="C3239" s="685" t="s">
        <v>4051</v>
      </c>
      <c r="D3239" s="678">
        <v>1.1599999999999999</v>
      </c>
      <c r="E3239" s="654"/>
    </row>
    <row r="3240" spans="1:5" x14ac:dyDescent="0.2">
      <c r="A3240" s="674"/>
      <c r="B3240" s="685" t="s">
        <v>4052</v>
      </c>
      <c r="C3240" s="685" t="s">
        <v>4053</v>
      </c>
      <c r="D3240" s="678">
        <v>1.1599999999999999</v>
      </c>
      <c r="E3240" s="654"/>
    </row>
    <row r="3241" spans="1:5" x14ac:dyDescent="0.2">
      <c r="A3241" s="674"/>
      <c r="B3241" s="685" t="s">
        <v>4054</v>
      </c>
      <c r="C3241" s="685" t="s">
        <v>4055</v>
      </c>
      <c r="D3241" s="678">
        <v>1.1599999999999999</v>
      </c>
      <c r="E3241" s="654"/>
    </row>
    <row r="3242" spans="1:5" x14ac:dyDescent="0.2">
      <c r="A3242" s="674"/>
      <c r="B3242" s="685" t="s">
        <v>4056</v>
      </c>
      <c r="C3242" s="685" t="s">
        <v>4057</v>
      </c>
      <c r="D3242" s="678">
        <v>1.1599999999999999</v>
      </c>
      <c r="E3242" s="654"/>
    </row>
    <row r="3243" spans="1:5" x14ac:dyDescent="0.2">
      <c r="A3243" s="674"/>
      <c r="B3243" s="685" t="s">
        <v>4058</v>
      </c>
      <c r="C3243" s="685" t="s">
        <v>4059</v>
      </c>
      <c r="D3243" s="678">
        <v>1.1599999999999999</v>
      </c>
      <c r="E3243" s="654"/>
    </row>
    <row r="3244" spans="1:5" x14ac:dyDescent="0.2">
      <c r="A3244" s="674"/>
      <c r="B3244" s="685" t="s">
        <v>4060</v>
      </c>
      <c r="C3244" s="685" t="s">
        <v>4061</v>
      </c>
      <c r="D3244" s="678">
        <v>1.1599999999999999</v>
      </c>
      <c r="E3244" s="654"/>
    </row>
    <row r="3245" spans="1:5" x14ac:dyDescent="0.2">
      <c r="A3245" s="674"/>
      <c r="B3245" s="685" t="s">
        <v>4062</v>
      </c>
      <c r="C3245" s="685" t="s">
        <v>4063</v>
      </c>
      <c r="D3245" s="678">
        <v>1.1599999999999999</v>
      </c>
      <c r="E3245" s="654"/>
    </row>
    <row r="3246" spans="1:5" x14ac:dyDescent="0.2">
      <c r="A3246" s="674"/>
      <c r="B3246" s="685" t="s">
        <v>4064</v>
      </c>
      <c r="C3246" s="685" t="s">
        <v>4065</v>
      </c>
      <c r="D3246" s="678">
        <v>1.1599999999999999</v>
      </c>
      <c r="E3246" s="654"/>
    </row>
    <row r="3247" spans="1:5" x14ac:dyDescent="0.2">
      <c r="A3247" s="674"/>
      <c r="B3247" s="685" t="s">
        <v>4066</v>
      </c>
      <c r="C3247" s="685" t="s">
        <v>4065</v>
      </c>
      <c r="D3247" s="678">
        <v>1.1599999999999999</v>
      </c>
      <c r="E3247" s="654"/>
    </row>
    <row r="3248" spans="1:5" x14ac:dyDescent="0.2">
      <c r="A3248" s="674"/>
      <c r="B3248" s="685" t="s">
        <v>4067</v>
      </c>
      <c r="C3248" s="685" t="s">
        <v>4068</v>
      </c>
      <c r="D3248" s="678">
        <v>1909.3600000000001</v>
      </c>
      <c r="E3248" s="654"/>
    </row>
    <row r="3249" spans="1:5" x14ac:dyDescent="0.2">
      <c r="A3249" s="674"/>
      <c r="B3249" s="685" t="s">
        <v>4069</v>
      </c>
      <c r="C3249" s="685" t="s">
        <v>4068</v>
      </c>
      <c r="D3249" s="678">
        <v>1909.3600000000001</v>
      </c>
      <c r="E3249" s="654"/>
    </row>
    <row r="3250" spans="1:5" x14ac:dyDescent="0.2">
      <c r="A3250" s="674"/>
      <c r="B3250" s="685" t="s">
        <v>4070</v>
      </c>
      <c r="C3250" s="685" t="s">
        <v>4071</v>
      </c>
      <c r="D3250" s="678">
        <v>1.1599999999999999</v>
      </c>
      <c r="E3250" s="654"/>
    </row>
    <row r="3251" spans="1:5" x14ac:dyDescent="0.2">
      <c r="A3251" s="674"/>
      <c r="B3251" s="685" t="s">
        <v>4072</v>
      </c>
      <c r="C3251" s="685" t="s">
        <v>4073</v>
      </c>
      <c r="D3251" s="678">
        <v>1.1599999999999999</v>
      </c>
      <c r="E3251" s="654"/>
    </row>
    <row r="3252" spans="1:5" x14ac:dyDescent="0.2">
      <c r="A3252" s="674"/>
      <c r="B3252" s="685" t="s">
        <v>4074</v>
      </c>
      <c r="C3252" s="685" t="s">
        <v>4075</v>
      </c>
      <c r="D3252" s="678">
        <v>1.1599999999999999</v>
      </c>
      <c r="E3252" s="654"/>
    </row>
    <row r="3253" spans="1:5" x14ac:dyDescent="0.2">
      <c r="A3253" s="674"/>
      <c r="B3253" s="685" t="s">
        <v>4076</v>
      </c>
      <c r="C3253" s="685" t="s">
        <v>4055</v>
      </c>
      <c r="D3253" s="678">
        <v>1.1599999999999999</v>
      </c>
      <c r="E3253" s="654"/>
    </row>
    <row r="3254" spans="1:5" x14ac:dyDescent="0.2">
      <c r="A3254" s="674"/>
      <c r="B3254" s="685" t="s">
        <v>4077</v>
      </c>
      <c r="C3254" s="685" t="s">
        <v>4078</v>
      </c>
      <c r="D3254" s="678">
        <v>1.1599999999999999</v>
      </c>
      <c r="E3254" s="654"/>
    </row>
    <row r="3255" spans="1:5" x14ac:dyDescent="0.2">
      <c r="A3255" s="674"/>
      <c r="B3255" s="685" t="s">
        <v>4079</v>
      </c>
      <c r="C3255" s="685" t="s">
        <v>4078</v>
      </c>
      <c r="D3255" s="678">
        <v>1.1599999999999999</v>
      </c>
      <c r="E3255" s="654"/>
    </row>
    <row r="3256" spans="1:5" x14ac:dyDescent="0.2">
      <c r="A3256" s="674"/>
      <c r="B3256" s="685" t="s">
        <v>4080</v>
      </c>
      <c r="C3256" s="685" t="s">
        <v>4078</v>
      </c>
      <c r="D3256" s="678">
        <v>1.1599999999999999</v>
      </c>
      <c r="E3256" s="654"/>
    </row>
    <row r="3257" spans="1:5" x14ac:dyDescent="0.2">
      <c r="A3257" s="674"/>
      <c r="B3257" s="685" t="s">
        <v>4081</v>
      </c>
      <c r="C3257" s="685" t="s">
        <v>4078</v>
      </c>
      <c r="D3257" s="678">
        <v>1.1599999999999999</v>
      </c>
      <c r="E3257" s="654"/>
    </row>
    <row r="3258" spans="1:5" x14ac:dyDescent="0.2">
      <c r="A3258" s="674"/>
      <c r="B3258" s="685" t="s">
        <v>4082</v>
      </c>
      <c r="C3258" s="685" t="s">
        <v>4078</v>
      </c>
      <c r="D3258" s="678">
        <v>1.1599999999999999</v>
      </c>
      <c r="E3258" s="654"/>
    </row>
    <row r="3259" spans="1:5" x14ac:dyDescent="0.2">
      <c r="A3259" s="674"/>
      <c r="B3259" s="685" t="s">
        <v>4083</v>
      </c>
      <c r="C3259" s="685" t="s">
        <v>4078</v>
      </c>
      <c r="D3259" s="678">
        <v>1.1599999999999999</v>
      </c>
      <c r="E3259" s="654"/>
    </row>
    <row r="3260" spans="1:5" x14ac:dyDescent="0.2">
      <c r="A3260" s="674"/>
      <c r="B3260" s="685" t="s">
        <v>4084</v>
      </c>
      <c r="C3260" s="685" t="s">
        <v>4078</v>
      </c>
      <c r="D3260" s="678">
        <v>1.1599999999999999</v>
      </c>
      <c r="E3260" s="654"/>
    </row>
    <row r="3261" spans="1:5" x14ac:dyDescent="0.2">
      <c r="A3261" s="674"/>
      <c r="B3261" s="685" t="s">
        <v>4085</v>
      </c>
      <c r="C3261" s="685" t="s">
        <v>4078</v>
      </c>
      <c r="D3261" s="678">
        <v>1.1599999999999999</v>
      </c>
      <c r="E3261" s="654"/>
    </row>
    <row r="3262" spans="1:5" x14ac:dyDescent="0.2">
      <c r="A3262" s="674"/>
      <c r="B3262" s="685" t="s">
        <v>4086</v>
      </c>
      <c r="C3262" s="685" t="s">
        <v>4051</v>
      </c>
      <c r="D3262" s="678">
        <v>1.1599999999999999</v>
      </c>
      <c r="E3262" s="654"/>
    </row>
    <row r="3263" spans="1:5" x14ac:dyDescent="0.2">
      <c r="A3263" s="674"/>
      <c r="B3263" s="685" t="s">
        <v>4087</v>
      </c>
      <c r="C3263" s="685" t="s">
        <v>4051</v>
      </c>
      <c r="D3263" s="678">
        <v>1.1599999999999999</v>
      </c>
      <c r="E3263" s="654"/>
    </row>
    <row r="3264" spans="1:5" x14ac:dyDescent="0.2">
      <c r="A3264" s="674"/>
      <c r="B3264" s="685" t="s">
        <v>4088</v>
      </c>
      <c r="C3264" s="685" t="s">
        <v>4051</v>
      </c>
      <c r="D3264" s="678">
        <v>1.1599999999999999</v>
      </c>
      <c r="E3264" s="654"/>
    </row>
    <row r="3265" spans="1:5" x14ac:dyDescent="0.2">
      <c r="A3265" s="674"/>
      <c r="B3265" s="685" t="s">
        <v>4089</v>
      </c>
      <c r="C3265" s="685" t="s">
        <v>4051</v>
      </c>
      <c r="D3265" s="678">
        <v>1.1599999999999999</v>
      </c>
      <c r="E3265" s="654"/>
    </row>
    <row r="3266" spans="1:5" x14ac:dyDescent="0.2">
      <c r="A3266" s="674"/>
      <c r="B3266" s="685" t="s">
        <v>4090</v>
      </c>
      <c r="C3266" s="685" t="s">
        <v>4051</v>
      </c>
      <c r="D3266" s="678">
        <v>1.1599999999999999</v>
      </c>
      <c r="E3266" s="654"/>
    </row>
    <row r="3267" spans="1:5" x14ac:dyDescent="0.2">
      <c r="A3267" s="674"/>
      <c r="B3267" s="685" t="s">
        <v>4091</v>
      </c>
      <c r="C3267" s="685" t="s">
        <v>4051</v>
      </c>
      <c r="D3267" s="678">
        <v>1.1599999999999999</v>
      </c>
      <c r="E3267" s="654"/>
    </row>
    <row r="3268" spans="1:5" x14ac:dyDescent="0.2">
      <c r="A3268" s="674"/>
      <c r="B3268" s="685" t="s">
        <v>4092</v>
      </c>
      <c r="C3268" s="685" t="s">
        <v>4051</v>
      </c>
      <c r="D3268" s="678">
        <v>1.1599999999999999</v>
      </c>
      <c r="E3268" s="654"/>
    </row>
    <row r="3269" spans="1:5" x14ac:dyDescent="0.2">
      <c r="A3269" s="674"/>
      <c r="B3269" s="685" t="s">
        <v>4093</v>
      </c>
      <c r="C3269" s="685" t="s">
        <v>4051</v>
      </c>
      <c r="D3269" s="678">
        <v>1.1599999999999999</v>
      </c>
      <c r="E3269" s="654"/>
    </row>
    <row r="3270" spans="1:5" x14ac:dyDescent="0.2">
      <c r="A3270" s="674"/>
      <c r="B3270" s="685" t="s">
        <v>4094</v>
      </c>
      <c r="C3270" s="685" t="s">
        <v>4051</v>
      </c>
      <c r="D3270" s="678">
        <v>1.1599999999999999</v>
      </c>
      <c r="E3270" s="654"/>
    </row>
    <row r="3271" spans="1:5" x14ac:dyDescent="0.2">
      <c r="A3271" s="674"/>
      <c r="B3271" s="685" t="s">
        <v>4095</v>
      </c>
      <c r="C3271" s="685" t="s">
        <v>4051</v>
      </c>
      <c r="D3271" s="678">
        <v>1.1599999999999999</v>
      </c>
      <c r="E3271" s="654"/>
    </row>
    <row r="3272" spans="1:5" x14ac:dyDescent="0.2">
      <c r="A3272" s="674"/>
      <c r="B3272" s="685" t="s">
        <v>4096</v>
      </c>
      <c r="C3272" s="685" t="s">
        <v>4097</v>
      </c>
      <c r="D3272" s="678">
        <v>1.1599999999999999</v>
      </c>
      <c r="E3272" s="654"/>
    </row>
    <row r="3273" spans="1:5" x14ac:dyDescent="0.2">
      <c r="A3273" s="674"/>
      <c r="B3273" s="685" t="s">
        <v>4098</v>
      </c>
      <c r="C3273" s="685" t="s">
        <v>4099</v>
      </c>
      <c r="D3273" s="678">
        <v>1.1599999999999999</v>
      </c>
      <c r="E3273" s="654"/>
    </row>
    <row r="3274" spans="1:5" x14ac:dyDescent="0.2">
      <c r="A3274" s="674"/>
      <c r="B3274" s="685" t="s">
        <v>4100</v>
      </c>
      <c r="C3274" s="685" t="s">
        <v>4099</v>
      </c>
      <c r="D3274" s="678">
        <v>1.1599999999999999</v>
      </c>
      <c r="E3274" s="654"/>
    </row>
    <row r="3275" spans="1:5" x14ac:dyDescent="0.2">
      <c r="A3275" s="674"/>
      <c r="B3275" s="685" t="s">
        <v>4101</v>
      </c>
      <c r="C3275" s="685" t="s">
        <v>4102</v>
      </c>
      <c r="D3275" s="678">
        <v>1.1599999999999999</v>
      </c>
      <c r="E3275" s="654"/>
    </row>
    <row r="3276" spans="1:5" x14ac:dyDescent="0.2">
      <c r="A3276" s="674"/>
      <c r="B3276" s="685" t="s">
        <v>4103</v>
      </c>
      <c r="C3276" s="685" t="s">
        <v>4102</v>
      </c>
      <c r="D3276" s="678">
        <v>1.1599999999999999</v>
      </c>
      <c r="E3276" s="654"/>
    </row>
    <row r="3277" spans="1:5" x14ac:dyDescent="0.2">
      <c r="A3277" s="674"/>
      <c r="B3277" s="685" t="s">
        <v>4104</v>
      </c>
      <c r="C3277" s="685" t="s">
        <v>4102</v>
      </c>
      <c r="D3277" s="678">
        <v>1.1599999999999999</v>
      </c>
      <c r="E3277" s="654"/>
    </row>
    <row r="3278" spans="1:5" x14ac:dyDescent="0.2">
      <c r="A3278" s="674"/>
      <c r="B3278" s="685" t="s">
        <v>4105</v>
      </c>
      <c r="C3278" s="685" t="s">
        <v>4102</v>
      </c>
      <c r="D3278" s="678">
        <v>1.1599999999999999</v>
      </c>
      <c r="E3278" s="654"/>
    </row>
    <row r="3279" spans="1:5" x14ac:dyDescent="0.2">
      <c r="A3279" s="674"/>
      <c r="B3279" s="685" t="s">
        <v>4106</v>
      </c>
      <c r="C3279" s="685" t="s">
        <v>4102</v>
      </c>
      <c r="D3279" s="678">
        <v>1.1599999999999999</v>
      </c>
      <c r="E3279" s="654"/>
    </row>
    <row r="3280" spans="1:5" x14ac:dyDescent="0.2">
      <c r="A3280" s="674"/>
      <c r="B3280" s="685" t="s">
        <v>4107</v>
      </c>
      <c r="C3280" s="685" t="s">
        <v>4099</v>
      </c>
      <c r="D3280" s="678">
        <v>1.1599999999999999</v>
      </c>
      <c r="E3280" s="654"/>
    </row>
    <row r="3281" spans="1:5" x14ac:dyDescent="0.2">
      <c r="A3281" s="674"/>
      <c r="B3281" s="685" t="s">
        <v>4108</v>
      </c>
      <c r="C3281" s="685" t="s">
        <v>4099</v>
      </c>
      <c r="D3281" s="678">
        <v>1.1599999999999999</v>
      </c>
      <c r="E3281" s="654"/>
    </row>
    <row r="3282" spans="1:5" x14ac:dyDescent="0.2">
      <c r="A3282" s="674"/>
      <c r="B3282" s="685" t="s">
        <v>4109</v>
      </c>
      <c r="C3282" s="685" t="s">
        <v>4102</v>
      </c>
      <c r="D3282" s="678">
        <v>1.1599999999999999</v>
      </c>
      <c r="E3282" s="654"/>
    </row>
    <row r="3283" spans="1:5" x14ac:dyDescent="0.2">
      <c r="A3283" s="674"/>
      <c r="B3283" s="685" t="s">
        <v>4110</v>
      </c>
      <c r="C3283" s="685" t="s">
        <v>4099</v>
      </c>
      <c r="D3283" s="678">
        <v>1578.6672000000001</v>
      </c>
      <c r="E3283" s="654"/>
    </row>
    <row r="3284" spans="1:5" x14ac:dyDescent="0.2">
      <c r="A3284" s="674"/>
      <c r="B3284" s="685" t="s">
        <v>4111</v>
      </c>
      <c r="C3284" s="685" t="s">
        <v>4099</v>
      </c>
      <c r="D3284" s="678">
        <v>1578.6672000000001</v>
      </c>
      <c r="E3284" s="654"/>
    </row>
    <row r="3285" spans="1:5" x14ac:dyDescent="0.2">
      <c r="A3285" s="674"/>
      <c r="B3285" s="685" t="s">
        <v>4112</v>
      </c>
      <c r="C3285" s="685" t="s">
        <v>4099</v>
      </c>
      <c r="D3285" s="678">
        <v>1578.6672000000001</v>
      </c>
      <c r="E3285" s="654"/>
    </row>
    <row r="3286" spans="1:5" x14ac:dyDescent="0.2">
      <c r="A3286" s="674"/>
      <c r="B3286" s="685" t="s">
        <v>4113</v>
      </c>
      <c r="C3286" s="685" t="s">
        <v>4099</v>
      </c>
      <c r="D3286" s="678">
        <v>1578.6672000000001</v>
      </c>
      <c r="E3286" s="654"/>
    </row>
    <row r="3287" spans="1:5" x14ac:dyDescent="0.2">
      <c r="A3287" s="674"/>
      <c r="B3287" s="685" t="s">
        <v>4114</v>
      </c>
      <c r="C3287" s="685" t="s">
        <v>4099</v>
      </c>
      <c r="D3287" s="678">
        <v>1578.6672000000001</v>
      </c>
      <c r="E3287" s="654"/>
    </row>
    <row r="3288" spans="1:5" x14ac:dyDescent="0.2">
      <c r="A3288" s="674"/>
      <c r="B3288" s="685" t="s">
        <v>4115</v>
      </c>
      <c r="C3288" s="685" t="s">
        <v>4116</v>
      </c>
      <c r="D3288" s="678">
        <v>1.1599999999999999</v>
      </c>
      <c r="E3288" s="654"/>
    </row>
    <row r="3289" spans="1:5" x14ac:dyDescent="0.2">
      <c r="A3289" s="674"/>
      <c r="B3289" s="685" t="s">
        <v>4117</v>
      </c>
      <c r="C3289" s="685" t="s">
        <v>4116</v>
      </c>
      <c r="D3289" s="678">
        <v>1.1599999999999999</v>
      </c>
      <c r="E3289" s="654"/>
    </row>
    <row r="3290" spans="1:5" x14ac:dyDescent="0.2">
      <c r="A3290" s="674"/>
      <c r="B3290" s="685" t="s">
        <v>4118</v>
      </c>
      <c r="C3290" s="685" t="s">
        <v>4116</v>
      </c>
      <c r="D3290" s="678">
        <v>1.1599999999999999</v>
      </c>
      <c r="E3290" s="654"/>
    </row>
    <row r="3291" spans="1:5" x14ac:dyDescent="0.2">
      <c r="A3291" s="674"/>
      <c r="B3291" s="685" t="s">
        <v>4119</v>
      </c>
      <c r="C3291" s="685" t="s">
        <v>4116</v>
      </c>
      <c r="D3291" s="678">
        <v>1.1599999999999999</v>
      </c>
      <c r="E3291" s="654"/>
    </row>
    <row r="3292" spans="1:5" x14ac:dyDescent="0.2">
      <c r="A3292" s="674"/>
      <c r="B3292" s="685" t="s">
        <v>4120</v>
      </c>
      <c r="C3292" s="685" t="s">
        <v>4121</v>
      </c>
      <c r="D3292" s="678">
        <v>3130.84</v>
      </c>
      <c r="E3292" s="654"/>
    </row>
    <row r="3293" spans="1:5" x14ac:dyDescent="0.2">
      <c r="A3293" s="674"/>
      <c r="B3293" s="685" t="s">
        <v>4122</v>
      </c>
      <c r="C3293" s="685" t="s">
        <v>4123</v>
      </c>
      <c r="D3293" s="678">
        <v>2067.6999999999998</v>
      </c>
      <c r="E3293" s="654"/>
    </row>
    <row r="3294" spans="1:5" x14ac:dyDescent="0.2">
      <c r="A3294" s="674"/>
      <c r="B3294" s="685" t="s">
        <v>4124</v>
      </c>
      <c r="C3294" s="685" t="s">
        <v>4125</v>
      </c>
      <c r="D3294" s="678">
        <v>1.1599999999999999</v>
      </c>
      <c r="E3294" s="654"/>
    </row>
    <row r="3295" spans="1:5" x14ac:dyDescent="0.2">
      <c r="A3295" s="674"/>
      <c r="B3295" s="685" t="s">
        <v>4126</v>
      </c>
      <c r="C3295" s="685" t="s">
        <v>4127</v>
      </c>
      <c r="D3295" s="678">
        <v>1479</v>
      </c>
      <c r="E3295" s="654"/>
    </row>
    <row r="3296" spans="1:5" x14ac:dyDescent="0.2">
      <c r="A3296" s="674"/>
      <c r="B3296" s="685" t="s">
        <v>4128</v>
      </c>
      <c r="C3296" s="685" t="s">
        <v>4127</v>
      </c>
      <c r="D3296" s="678">
        <v>1479</v>
      </c>
      <c r="E3296" s="654"/>
    </row>
    <row r="3297" spans="1:5" x14ac:dyDescent="0.2">
      <c r="A3297" s="674"/>
      <c r="B3297" s="685" t="s">
        <v>4129</v>
      </c>
      <c r="C3297" s="685" t="s">
        <v>4127</v>
      </c>
      <c r="D3297" s="678">
        <v>1479</v>
      </c>
      <c r="E3297" s="654"/>
    </row>
    <row r="3298" spans="1:5" x14ac:dyDescent="0.2">
      <c r="A3298" s="674"/>
      <c r="B3298" s="685" t="s">
        <v>4130</v>
      </c>
      <c r="C3298" s="685" t="s">
        <v>4127</v>
      </c>
      <c r="D3298" s="678">
        <v>1479.1391999999998</v>
      </c>
      <c r="E3298" s="654"/>
    </row>
    <row r="3299" spans="1:5" x14ac:dyDescent="0.2">
      <c r="A3299" s="674"/>
      <c r="B3299" s="685" t="s">
        <v>4131</v>
      </c>
      <c r="C3299" s="685" t="s">
        <v>4132</v>
      </c>
      <c r="D3299" s="678">
        <v>21752.32</v>
      </c>
      <c r="E3299" s="654"/>
    </row>
    <row r="3300" spans="1:5" x14ac:dyDescent="0.2">
      <c r="A3300" s="674"/>
      <c r="B3300" s="685" t="s">
        <v>4133</v>
      </c>
      <c r="C3300" s="685" t="s">
        <v>4134</v>
      </c>
      <c r="D3300" s="678">
        <v>41192.551200000002</v>
      </c>
      <c r="E3300" s="654"/>
    </row>
    <row r="3301" spans="1:5" x14ac:dyDescent="0.2">
      <c r="A3301" s="674"/>
      <c r="B3301" s="685" t="s">
        <v>4135</v>
      </c>
      <c r="C3301" s="685" t="s">
        <v>4136</v>
      </c>
      <c r="D3301" s="678">
        <v>37136.239999999998</v>
      </c>
      <c r="E3301" s="654"/>
    </row>
    <row r="3302" spans="1:5" x14ac:dyDescent="0.2">
      <c r="A3302" s="674"/>
      <c r="B3302" s="685" t="s">
        <v>4137</v>
      </c>
      <c r="C3302" s="685" t="s">
        <v>4138</v>
      </c>
      <c r="D3302" s="678">
        <v>5243.6872000000003</v>
      </c>
      <c r="E3302" s="654"/>
    </row>
    <row r="3303" spans="1:5" x14ac:dyDescent="0.2">
      <c r="A3303" s="674"/>
      <c r="B3303" s="685" t="s">
        <v>4139</v>
      </c>
      <c r="C3303" s="685" t="s">
        <v>4140</v>
      </c>
      <c r="D3303" s="678">
        <v>3952.3519999999999</v>
      </c>
      <c r="E3303" s="654"/>
    </row>
    <row r="3304" spans="1:5" x14ac:dyDescent="0.2">
      <c r="A3304" s="674"/>
      <c r="B3304" s="685" t="s">
        <v>4141</v>
      </c>
      <c r="C3304" s="685" t="s">
        <v>4142</v>
      </c>
      <c r="D3304" s="678">
        <v>1.1599999999999999</v>
      </c>
      <c r="E3304" s="654"/>
    </row>
    <row r="3305" spans="1:5" x14ac:dyDescent="0.2">
      <c r="A3305" s="674"/>
      <c r="B3305" s="685" t="s">
        <v>4143</v>
      </c>
      <c r="C3305" s="685" t="s">
        <v>4144</v>
      </c>
      <c r="D3305" s="678">
        <v>1020.8</v>
      </c>
      <c r="E3305" s="654"/>
    </row>
    <row r="3306" spans="1:5" x14ac:dyDescent="0.2">
      <c r="A3306" s="674"/>
      <c r="B3306" s="685" t="s">
        <v>4145</v>
      </c>
      <c r="C3306" s="685" t="s">
        <v>4146</v>
      </c>
      <c r="D3306" s="678">
        <v>1738.84</v>
      </c>
      <c r="E3306" s="654"/>
    </row>
    <row r="3307" spans="1:5" x14ac:dyDescent="0.2">
      <c r="A3307" s="674"/>
      <c r="B3307" s="685" t="s">
        <v>4147</v>
      </c>
      <c r="C3307" s="685" t="s">
        <v>4148</v>
      </c>
      <c r="D3307" s="678">
        <v>1981.1408000000001</v>
      </c>
      <c r="E3307" s="654"/>
    </row>
    <row r="3308" spans="1:5" x14ac:dyDescent="0.2">
      <c r="A3308" s="674"/>
      <c r="B3308" s="685" t="s">
        <v>4149</v>
      </c>
      <c r="C3308" s="685" t="s">
        <v>4148</v>
      </c>
      <c r="D3308" s="678">
        <v>1981.1408000000001</v>
      </c>
      <c r="E3308" s="654"/>
    </row>
    <row r="3309" spans="1:5" x14ac:dyDescent="0.2">
      <c r="A3309" s="674"/>
      <c r="B3309" s="685" t="s">
        <v>4150</v>
      </c>
      <c r="C3309" s="685" t="s">
        <v>4151</v>
      </c>
      <c r="D3309" s="678">
        <v>1408.7040000000002</v>
      </c>
      <c r="E3309" s="654"/>
    </row>
    <row r="3310" spans="1:5" x14ac:dyDescent="0.2">
      <c r="A3310" s="674"/>
      <c r="B3310" s="685" t="s">
        <v>4152</v>
      </c>
      <c r="C3310" s="685" t="s">
        <v>4153</v>
      </c>
      <c r="D3310" s="678">
        <v>10600.08</v>
      </c>
      <c r="E3310" s="654"/>
    </row>
    <row r="3311" spans="1:5" x14ac:dyDescent="0.2">
      <c r="A3311" s="674"/>
      <c r="B3311" s="685" t="s">
        <v>4154</v>
      </c>
      <c r="C3311" s="685" t="s">
        <v>4155</v>
      </c>
      <c r="D3311" s="678">
        <v>1.1599999999999999</v>
      </c>
      <c r="E3311" s="654"/>
    </row>
    <row r="3312" spans="1:5" x14ac:dyDescent="0.2">
      <c r="A3312" s="674"/>
      <c r="B3312" s="685" t="s">
        <v>4156</v>
      </c>
      <c r="C3312" s="685" t="s">
        <v>4157</v>
      </c>
      <c r="D3312" s="678">
        <v>793.73</v>
      </c>
      <c r="E3312" s="654"/>
    </row>
    <row r="3313" spans="1:5" x14ac:dyDescent="0.2">
      <c r="A3313" s="674"/>
      <c r="B3313" s="685" t="s">
        <v>4158</v>
      </c>
      <c r="C3313" s="685" t="s">
        <v>4157</v>
      </c>
      <c r="D3313" s="678">
        <v>793.73</v>
      </c>
      <c r="E3313" s="654"/>
    </row>
    <row r="3314" spans="1:5" x14ac:dyDescent="0.2">
      <c r="A3314" s="674"/>
      <c r="B3314" s="685" t="s">
        <v>4159</v>
      </c>
      <c r="C3314" s="685" t="s">
        <v>4157</v>
      </c>
      <c r="D3314" s="678">
        <v>793.73</v>
      </c>
      <c r="E3314" s="654"/>
    </row>
    <row r="3315" spans="1:5" x14ac:dyDescent="0.2">
      <c r="A3315" s="674"/>
      <c r="B3315" s="685" t="s">
        <v>4160</v>
      </c>
      <c r="C3315" s="685" t="s">
        <v>4157</v>
      </c>
      <c r="D3315" s="678">
        <v>793.73</v>
      </c>
      <c r="E3315" s="654"/>
    </row>
    <row r="3316" spans="1:5" x14ac:dyDescent="0.2">
      <c r="A3316" s="674"/>
      <c r="B3316" s="685" t="s">
        <v>4161</v>
      </c>
      <c r="C3316" s="685" t="s">
        <v>4157</v>
      </c>
      <c r="D3316" s="678">
        <v>793.73</v>
      </c>
      <c r="E3316" s="654"/>
    </row>
    <row r="3317" spans="1:5" x14ac:dyDescent="0.2">
      <c r="A3317" s="674"/>
      <c r="B3317" s="685" t="s">
        <v>4162</v>
      </c>
      <c r="C3317" s="685" t="s">
        <v>4157</v>
      </c>
      <c r="D3317" s="678">
        <v>793.73</v>
      </c>
      <c r="E3317" s="654"/>
    </row>
    <row r="3318" spans="1:5" x14ac:dyDescent="0.2">
      <c r="A3318" s="674"/>
      <c r="B3318" s="685" t="s">
        <v>4163</v>
      </c>
      <c r="C3318" s="685" t="s">
        <v>4157</v>
      </c>
      <c r="D3318" s="678">
        <v>793.73</v>
      </c>
      <c r="E3318" s="654"/>
    </row>
    <row r="3319" spans="1:5" x14ac:dyDescent="0.2">
      <c r="A3319" s="674"/>
      <c r="B3319" s="685" t="s">
        <v>4164</v>
      </c>
      <c r="C3319" s="685" t="s">
        <v>4157</v>
      </c>
      <c r="D3319" s="678">
        <v>793.73</v>
      </c>
      <c r="E3319" s="654"/>
    </row>
    <row r="3320" spans="1:5" x14ac:dyDescent="0.2">
      <c r="A3320" s="674"/>
      <c r="B3320" s="685" t="s">
        <v>4165</v>
      </c>
      <c r="C3320" s="685" t="s">
        <v>4157</v>
      </c>
      <c r="D3320" s="678">
        <v>793.73</v>
      </c>
      <c r="E3320" s="654"/>
    </row>
    <row r="3321" spans="1:5" x14ac:dyDescent="0.2">
      <c r="A3321" s="674"/>
      <c r="B3321" s="685" t="s">
        <v>4166</v>
      </c>
      <c r="C3321" s="685" t="s">
        <v>4157</v>
      </c>
      <c r="D3321" s="678">
        <v>793.73</v>
      </c>
      <c r="E3321" s="654"/>
    </row>
    <row r="3322" spans="1:5" x14ac:dyDescent="0.2">
      <c r="A3322" s="674"/>
      <c r="B3322" s="685" t="s">
        <v>4167</v>
      </c>
      <c r="C3322" s="685" t="s">
        <v>4157</v>
      </c>
      <c r="D3322" s="678">
        <v>793.73</v>
      </c>
      <c r="E3322" s="654"/>
    </row>
    <row r="3323" spans="1:5" x14ac:dyDescent="0.2">
      <c r="A3323" s="674"/>
      <c r="B3323" s="685" t="s">
        <v>4168</v>
      </c>
      <c r="C3323" s="685" t="s">
        <v>4157</v>
      </c>
      <c r="D3323" s="678">
        <v>793.73</v>
      </c>
      <c r="E3323" s="654"/>
    </row>
    <row r="3324" spans="1:5" x14ac:dyDescent="0.2">
      <c r="A3324" s="674"/>
      <c r="B3324" s="685" t="s">
        <v>4169</v>
      </c>
      <c r="C3324" s="685" t="s">
        <v>4157</v>
      </c>
      <c r="D3324" s="678">
        <v>793.73</v>
      </c>
      <c r="E3324" s="654"/>
    </row>
    <row r="3325" spans="1:5" x14ac:dyDescent="0.2">
      <c r="A3325" s="674"/>
      <c r="B3325" s="685" t="s">
        <v>4170</v>
      </c>
      <c r="C3325" s="685" t="s">
        <v>4157</v>
      </c>
      <c r="D3325" s="678">
        <v>793.73</v>
      </c>
      <c r="E3325" s="654"/>
    </row>
    <row r="3326" spans="1:5" x14ac:dyDescent="0.2">
      <c r="A3326" s="674"/>
      <c r="B3326" s="685" t="s">
        <v>4171</v>
      </c>
      <c r="C3326" s="685" t="s">
        <v>4157</v>
      </c>
      <c r="D3326" s="678">
        <v>793.73</v>
      </c>
      <c r="E3326" s="654"/>
    </row>
    <row r="3327" spans="1:5" x14ac:dyDescent="0.2">
      <c r="A3327" s="674"/>
      <c r="B3327" s="685" t="s">
        <v>4172</v>
      </c>
      <c r="C3327" s="685" t="s">
        <v>4157</v>
      </c>
      <c r="D3327" s="678">
        <v>793.73</v>
      </c>
      <c r="E3327" s="654"/>
    </row>
    <row r="3328" spans="1:5" x14ac:dyDescent="0.2">
      <c r="A3328" s="674"/>
      <c r="B3328" s="685" t="s">
        <v>4173</v>
      </c>
      <c r="C3328" s="685" t="s">
        <v>4174</v>
      </c>
      <c r="D3328" s="678">
        <v>3096.8983999999996</v>
      </c>
      <c r="E3328" s="654"/>
    </row>
    <row r="3329" spans="1:5" x14ac:dyDescent="0.2">
      <c r="A3329" s="674"/>
      <c r="B3329" s="685" t="s">
        <v>4175</v>
      </c>
      <c r="C3329" s="685" t="s">
        <v>4174</v>
      </c>
      <c r="D3329" s="678">
        <v>3096.8983999999996</v>
      </c>
      <c r="E3329" s="654"/>
    </row>
    <row r="3330" spans="1:5" x14ac:dyDescent="0.2">
      <c r="A3330" s="674"/>
      <c r="B3330" s="685" t="s">
        <v>4176</v>
      </c>
      <c r="C3330" s="685" t="s">
        <v>4174</v>
      </c>
      <c r="D3330" s="678">
        <v>3096.8983999999996</v>
      </c>
      <c r="E3330" s="654"/>
    </row>
    <row r="3331" spans="1:5" x14ac:dyDescent="0.2">
      <c r="A3331" s="674"/>
      <c r="B3331" s="685" t="s">
        <v>4177</v>
      </c>
      <c r="C3331" s="685" t="s">
        <v>4174</v>
      </c>
      <c r="D3331" s="678">
        <v>3096.8983999999996</v>
      </c>
      <c r="E3331" s="654"/>
    </row>
    <row r="3332" spans="1:5" x14ac:dyDescent="0.2">
      <c r="A3332" s="674"/>
      <c r="B3332" s="685" t="s">
        <v>4178</v>
      </c>
      <c r="C3332" s="685" t="s">
        <v>4174</v>
      </c>
      <c r="D3332" s="678">
        <v>3096.8983999999996</v>
      </c>
      <c r="E3332" s="654"/>
    </row>
    <row r="3333" spans="1:5" x14ac:dyDescent="0.2">
      <c r="A3333" s="674"/>
      <c r="B3333" s="685" t="s">
        <v>4179</v>
      </c>
      <c r="C3333" s="685" t="s">
        <v>4174</v>
      </c>
      <c r="D3333" s="678">
        <v>3096.8983999999996</v>
      </c>
      <c r="E3333" s="654"/>
    </row>
    <row r="3334" spans="1:5" x14ac:dyDescent="0.2">
      <c r="A3334" s="674"/>
      <c r="B3334" s="685" t="s">
        <v>4180</v>
      </c>
      <c r="C3334" s="685" t="s">
        <v>4174</v>
      </c>
      <c r="D3334" s="678">
        <v>5528.56</v>
      </c>
      <c r="E3334" s="654"/>
    </row>
    <row r="3335" spans="1:5" x14ac:dyDescent="0.2">
      <c r="A3335" s="674"/>
      <c r="B3335" s="685" t="s">
        <v>4181</v>
      </c>
      <c r="C3335" s="685" t="s">
        <v>4174</v>
      </c>
      <c r="D3335" s="678">
        <v>5528.56</v>
      </c>
      <c r="E3335" s="654"/>
    </row>
    <row r="3336" spans="1:5" x14ac:dyDescent="0.2">
      <c r="A3336" s="674"/>
      <c r="B3336" s="685" t="s">
        <v>4182</v>
      </c>
      <c r="C3336" s="685" t="s">
        <v>4174</v>
      </c>
      <c r="D3336" s="678">
        <v>5528.56</v>
      </c>
      <c r="E3336" s="654"/>
    </row>
    <row r="3337" spans="1:5" x14ac:dyDescent="0.2">
      <c r="A3337" s="674"/>
      <c r="B3337" s="685" t="s">
        <v>4183</v>
      </c>
      <c r="C3337" s="685" t="s">
        <v>4174</v>
      </c>
      <c r="D3337" s="678">
        <v>5528.56</v>
      </c>
      <c r="E3337" s="654"/>
    </row>
    <row r="3338" spans="1:5" x14ac:dyDescent="0.2">
      <c r="A3338" s="674"/>
      <c r="B3338" s="685" t="s">
        <v>4184</v>
      </c>
      <c r="C3338" s="685" t="s">
        <v>4174</v>
      </c>
      <c r="D3338" s="678">
        <v>5528.56</v>
      </c>
      <c r="E3338" s="654"/>
    </row>
    <row r="3339" spans="1:5" x14ac:dyDescent="0.2">
      <c r="A3339" s="674"/>
      <c r="B3339" s="685" t="s">
        <v>4185</v>
      </c>
      <c r="C3339" s="685" t="s">
        <v>4174</v>
      </c>
      <c r="D3339" s="678">
        <v>5528.56</v>
      </c>
      <c r="E3339" s="654"/>
    </row>
    <row r="3340" spans="1:5" x14ac:dyDescent="0.2">
      <c r="A3340" s="674"/>
      <c r="B3340" s="685" t="s">
        <v>4186</v>
      </c>
      <c r="C3340" s="685" t="s">
        <v>4174</v>
      </c>
      <c r="D3340" s="678">
        <v>5528.56</v>
      </c>
      <c r="E3340" s="654"/>
    </row>
    <row r="3341" spans="1:5" x14ac:dyDescent="0.2">
      <c r="A3341" s="674"/>
      <c r="B3341" s="685" t="s">
        <v>4187</v>
      </c>
      <c r="C3341" s="685" t="s">
        <v>4174</v>
      </c>
      <c r="D3341" s="678">
        <v>5528.56</v>
      </c>
      <c r="E3341" s="654"/>
    </row>
    <row r="3342" spans="1:5" x14ac:dyDescent="0.2">
      <c r="A3342" s="674"/>
      <c r="B3342" s="685" t="s">
        <v>4188</v>
      </c>
      <c r="C3342" s="685" t="s">
        <v>4174</v>
      </c>
      <c r="D3342" s="678">
        <v>5528.56</v>
      </c>
      <c r="E3342" s="654"/>
    </row>
    <row r="3343" spans="1:5" x14ac:dyDescent="0.2">
      <c r="A3343" s="674"/>
      <c r="B3343" s="685" t="s">
        <v>4189</v>
      </c>
      <c r="C3343" s="685" t="s">
        <v>4174</v>
      </c>
      <c r="D3343" s="678">
        <v>5528.56</v>
      </c>
      <c r="E3343" s="654"/>
    </row>
    <row r="3344" spans="1:5" x14ac:dyDescent="0.2">
      <c r="A3344" s="674"/>
      <c r="B3344" s="685" t="s">
        <v>4190</v>
      </c>
      <c r="C3344" s="685" t="s">
        <v>4191</v>
      </c>
      <c r="D3344" s="678">
        <v>33961.32</v>
      </c>
      <c r="E3344" s="654"/>
    </row>
    <row r="3345" spans="1:5" x14ac:dyDescent="0.2">
      <c r="A3345" s="674"/>
      <c r="B3345" s="685" t="s">
        <v>4192</v>
      </c>
      <c r="C3345" s="685" t="s">
        <v>4193</v>
      </c>
      <c r="D3345" s="678">
        <v>1.1599999999999999</v>
      </c>
      <c r="E3345" s="654"/>
    </row>
    <row r="3346" spans="1:5" x14ac:dyDescent="0.2">
      <c r="A3346" s="674"/>
      <c r="B3346" s="685" t="s">
        <v>4194</v>
      </c>
      <c r="C3346" s="685" t="s">
        <v>4195</v>
      </c>
      <c r="D3346" s="678">
        <v>1.1599999999999999</v>
      </c>
      <c r="E3346" s="654"/>
    </row>
    <row r="3347" spans="1:5" x14ac:dyDescent="0.2">
      <c r="A3347" s="674"/>
      <c r="B3347" s="685" t="s">
        <v>4196</v>
      </c>
      <c r="C3347" s="685" t="s">
        <v>4195</v>
      </c>
      <c r="D3347" s="678">
        <v>1.1599999999999999</v>
      </c>
      <c r="E3347" s="654"/>
    </row>
    <row r="3348" spans="1:5" x14ac:dyDescent="0.2">
      <c r="A3348" s="674"/>
      <c r="B3348" s="685" t="s">
        <v>4197</v>
      </c>
      <c r="C3348" s="685" t="s">
        <v>4198</v>
      </c>
      <c r="D3348" s="678">
        <v>1.1599999999999999</v>
      </c>
      <c r="E3348" s="654"/>
    </row>
    <row r="3349" spans="1:5" x14ac:dyDescent="0.2">
      <c r="A3349" s="674"/>
      <c r="B3349" s="685" t="s">
        <v>4199</v>
      </c>
      <c r="C3349" s="685" t="s">
        <v>4200</v>
      </c>
      <c r="D3349" s="678">
        <v>1.1599999999999999</v>
      </c>
      <c r="E3349" s="654"/>
    </row>
    <row r="3350" spans="1:5" x14ac:dyDescent="0.2">
      <c r="A3350" s="674"/>
      <c r="B3350" s="685" t="s">
        <v>4201</v>
      </c>
      <c r="C3350" s="685" t="s">
        <v>4200</v>
      </c>
      <c r="D3350" s="678">
        <v>1.1599999999999999</v>
      </c>
      <c r="E3350" s="654"/>
    </row>
    <row r="3351" spans="1:5" x14ac:dyDescent="0.2">
      <c r="A3351" s="674"/>
      <c r="B3351" s="685" t="s">
        <v>4202</v>
      </c>
      <c r="C3351" s="685" t="s">
        <v>4200</v>
      </c>
      <c r="D3351" s="678">
        <v>1.1599999999999999</v>
      </c>
      <c r="E3351" s="654"/>
    </row>
    <row r="3352" spans="1:5" x14ac:dyDescent="0.2">
      <c r="A3352" s="674"/>
      <c r="B3352" s="685" t="s">
        <v>4203</v>
      </c>
      <c r="C3352" s="685" t="s">
        <v>4200</v>
      </c>
      <c r="D3352" s="678">
        <v>1.1599999999999999</v>
      </c>
      <c r="E3352" s="654"/>
    </row>
    <row r="3353" spans="1:5" x14ac:dyDescent="0.2">
      <c r="A3353" s="674"/>
      <c r="B3353" s="685" t="s">
        <v>4204</v>
      </c>
      <c r="C3353" s="685" t="s">
        <v>4200</v>
      </c>
      <c r="D3353" s="678">
        <v>1.1599999999999999</v>
      </c>
      <c r="E3353" s="654"/>
    </row>
    <row r="3354" spans="1:5" x14ac:dyDescent="0.2">
      <c r="A3354" s="674"/>
      <c r="B3354" s="685" t="s">
        <v>4205</v>
      </c>
      <c r="C3354" s="685" t="s">
        <v>4206</v>
      </c>
      <c r="D3354" s="678">
        <v>1.1599999999999999</v>
      </c>
      <c r="E3354" s="654"/>
    </row>
    <row r="3355" spans="1:5" x14ac:dyDescent="0.2">
      <c r="A3355" s="674"/>
      <c r="B3355" s="685" t="s">
        <v>4207</v>
      </c>
      <c r="C3355" s="685" t="s">
        <v>4208</v>
      </c>
      <c r="D3355" s="678">
        <v>1.1599999999999999</v>
      </c>
      <c r="E3355" s="654"/>
    </row>
    <row r="3356" spans="1:5" x14ac:dyDescent="0.2">
      <c r="A3356" s="674"/>
      <c r="B3356" s="685" t="s">
        <v>4209</v>
      </c>
      <c r="C3356" s="685" t="s">
        <v>4210</v>
      </c>
      <c r="D3356" s="678">
        <v>1.1599999999999999</v>
      </c>
      <c r="E3356" s="654"/>
    </row>
    <row r="3357" spans="1:5" x14ac:dyDescent="0.2">
      <c r="A3357" s="674"/>
      <c r="B3357" s="685" t="s">
        <v>4211</v>
      </c>
      <c r="C3357" s="685" t="s">
        <v>4212</v>
      </c>
      <c r="D3357" s="678">
        <v>1.1599999999999999</v>
      </c>
      <c r="E3357" s="654"/>
    </row>
    <row r="3358" spans="1:5" x14ac:dyDescent="0.2">
      <c r="A3358" s="674"/>
      <c r="B3358" s="685" t="s">
        <v>4213</v>
      </c>
      <c r="C3358" s="685" t="s">
        <v>4214</v>
      </c>
      <c r="D3358" s="678">
        <v>1.1599999999999999</v>
      </c>
      <c r="E3358" s="654"/>
    </row>
    <row r="3359" spans="1:5" x14ac:dyDescent="0.2">
      <c r="A3359" s="674"/>
      <c r="B3359" s="685" t="s">
        <v>4215</v>
      </c>
      <c r="C3359" s="685" t="s">
        <v>4216</v>
      </c>
      <c r="D3359" s="678">
        <v>1.1599999999999999</v>
      </c>
      <c r="E3359" s="654"/>
    </row>
    <row r="3360" spans="1:5" x14ac:dyDescent="0.2">
      <c r="A3360" s="674"/>
      <c r="B3360" s="685" t="s">
        <v>4217</v>
      </c>
      <c r="C3360" s="685" t="s">
        <v>4218</v>
      </c>
      <c r="D3360" s="678">
        <v>1.1599999999999999</v>
      </c>
      <c r="E3360" s="654"/>
    </row>
    <row r="3361" spans="1:5" x14ac:dyDescent="0.2">
      <c r="A3361" s="674"/>
      <c r="B3361" s="685" t="s">
        <v>4219</v>
      </c>
      <c r="C3361" s="685" t="s">
        <v>4218</v>
      </c>
      <c r="D3361" s="678">
        <v>1.1599999999999999</v>
      </c>
      <c r="E3361" s="654"/>
    </row>
    <row r="3362" spans="1:5" x14ac:dyDescent="0.2">
      <c r="A3362" s="674"/>
      <c r="B3362" s="685" t="s">
        <v>4220</v>
      </c>
      <c r="C3362" s="685" t="s">
        <v>4221</v>
      </c>
      <c r="D3362" s="678">
        <v>1.1599999999999999</v>
      </c>
      <c r="E3362" s="654"/>
    </row>
    <row r="3363" spans="1:5" x14ac:dyDescent="0.2">
      <c r="A3363" s="674"/>
      <c r="B3363" s="685" t="s">
        <v>4222</v>
      </c>
      <c r="C3363" s="685" t="s">
        <v>4221</v>
      </c>
      <c r="D3363" s="678">
        <v>1.1599999999999999</v>
      </c>
      <c r="E3363" s="654"/>
    </row>
    <row r="3364" spans="1:5" x14ac:dyDescent="0.2">
      <c r="A3364" s="674"/>
      <c r="B3364" s="685" t="s">
        <v>4223</v>
      </c>
      <c r="C3364" s="685" t="s">
        <v>4224</v>
      </c>
      <c r="D3364" s="678">
        <v>1.1599999999999999</v>
      </c>
      <c r="E3364" s="654"/>
    </row>
    <row r="3365" spans="1:5" x14ac:dyDescent="0.2">
      <c r="A3365" s="674"/>
      <c r="B3365" s="685" t="s">
        <v>4225</v>
      </c>
      <c r="C3365" s="685" t="s">
        <v>4224</v>
      </c>
      <c r="D3365" s="678">
        <v>1.1599999999999999</v>
      </c>
      <c r="E3365" s="654"/>
    </row>
    <row r="3366" spans="1:5" x14ac:dyDescent="0.2">
      <c r="A3366" s="674"/>
      <c r="B3366" s="685" t="s">
        <v>4226</v>
      </c>
      <c r="C3366" s="685" t="s">
        <v>4224</v>
      </c>
      <c r="D3366" s="678">
        <v>1.1599999999999999</v>
      </c>
      <c r="E3366" s="654"/>
    </row>
    <row r="3367" spans="1:5" x14ac:dyDescent="0.2">
      <c r="A3367" s="674"/>
      <c r="B3367" s="685" t="s">
        <v>4227</v>
      </c>
      <c r="C3367" s="685" t="s">
        <v>4224</v>
      </c>
      <c r="D3367" s="678">
        <v>1.1599999999999999</v>
      </c>
      <c r="E3367" s="654"/>
    </row>
    <row r="3368" spans="1:5" x14ac:dyDescent="0.2">
      <c r="A3368" s="674"/>
      <c r="B3368" s="685" t="s">
        <v>4228</v>
      </c>
      <c r="C3368" s="685" t="s">
        <v>4224</v>
      </c>
      <c r="D3368" s="678">
        <v>1.1599999999999999</v>
      </c>
      <c r="E3368" s="654"/>
    </row>
    <row r="3369" spans="1:5" x14ac:dyDescent="0.2">
      <c r="A3369" s="674"/>
      <c r="B3369" s="685" t="s">
        <v>4229</v>
      </c>
      <c r="C3369" s="685" t="s">
        <v>4224</v>
      </c>
      <c r="D3369" s="678">
        <v>1.1599999999999999</v>
      </c>
      <c r="E3369" s="654"/>
    </row>
    <row r="3370" spans="1:5" x14ac:dyDescent="0.2">
      <c r="A3370" s="674"/>
      <c r="B3370" s="685" t="s">
        <v>4230</v>
      </c>
      <c r="C3370" s="685" t="s">
        <v>4231</v>
      </c>
      <c r="D3370" s="678">
        <v>1.1599999999999999</v>
      </c>
      <c r="E3370" s="654"/>
    </row>
    <row r="3371" spans="1:5" x14ac:dyDescent="0.2">
      <c r="A3371" s="674"/>
      <c r="B3371" s="685" t="s">
        <v>4232</v>
      </c>
      <c r="C3371" s="685" t="s">
        <v>4231</v>
      </c>
      <c r="D3371" s="678">
        <v>1.1599999999999999</v>
      </c>
      <c r="E3371" s="654"/>
    </row>
    <row r="3372" spans="1:5" x14ac:dyDescent="0.2">
      <c r="A3372" s="674"/>
      <c r="B3372" s="685" t="s">
        <v>4233</v>
      </c>
      <c r="C3372" s="685" t="s">
        <v>4231</v>
      </c>
      <c r="D3372" s="678">
        <v>1.1599999999999999</v>
      </c>
      <c r="E3372" s="654"/>
    </row>
    <row r="3373" spans="1:5" x14ac:dyDescent="0.2">
      <c r="A3373" s="674"/>
      <c r="B3373" s="685" t="s">
        <v>4234</v>
      </c>
      <c r="C3373" s="685" t="s">
        <v>4231</v>
      </c>
      <c r="D3373" s="678">
        <v>1.1599999999999999</v>
      </c>
      <c r="E3373" s="654"/>
    </row>
    <row r="3374" spans="1:5" x14ac:dyDescent="0.2">
      <c r="A3374" s="674"/>
      <c r="B3374" s="685" t="s">
        <v>4235</v>
      </c>
      <c r="C3374" s="685" t="s">
        <v>4236</v>
      </c>
      <c r="D3374" s="678">
        <v>1.1599999999999999</v>
      </c>
      <c r="E3374" s="654"/>
    </row>
    <row r="3375" spans="1:5" x14ac:dyDescent="0.2">
      <c r="A3375" s="674"/>
      <c r="B3375" s="685" t="s">
        <v>4237</v>
      </c>
      <c r="C3375" s="685" t="s">
        <v>4236</v>
      </c>
      <c r="D3375" s="678">
        <v>1.1599999999999999</v>
      </c>
      <c r="E3375" s="654"/>
    </row>
    <row r="3376" spans="1:5" x14ac:dyDescent="0.2">
      <c r="A3376" s="674"/>
      <c r="B3376" s="685" t="s">
        <v>4238</v>
      </c>
      <c r="C3376" s="685" t="s">
        <v>4239</v>
      </c>
      <c r="D3376" s="678">
        <v>1.1599999999999999</v>
      </c>
      <c r="E3376" s="654"/>
    </row>
    <row r="3377" spans="1:5" x14ac:dyDescent="0.2">
      <c r="A3377" s="674"/>
      <c r="B3377" s="685" t="s">
        <v>4240</v>
      </c>
      <c r="C3377" s="685" t="s">
        <v>4239</v>
      </c>
      <c r="D3377" s="678">
        <v>1.1599999999999999</v>
      </c>
      <c r="E3377" s="654"/>
    </row>
    <row r="3378" spans="1:5" x14ac:dyDescent="0.2">
      <c r="A3378" s="674"/>
      <c r="B3378" s="685" t="s">
        <v>4241</v>
      </c>
      <c r="C3378" s="685" t="s">
        <v>4242</v>
      </c>
      <c r="D3378" s="678">
        <v>1.1599999999999999</v>
      </c>
      <c r="E3378" s="654"/>
    </row>
    <row r="3379" spans="1:5" x14ac:dyDescent="0.2">
      <c r="A3379" s="674"/>
      <c r="B3379" s="685" t="s">
        <v>4243</v>
      </c>
      <c r="C3379" s="685" t="s">
        <v>4239</v>
      </c>
      <c r="D3379" s="678">
        <v>1.1599999999999999</v>
      </c>
      <c r="E3379" s="654"/>
    </row>
    <row r="3380" spans="1:5" x14ac:dyDescent="0.2">
      <c r="A3380" s="674"/>
      <c r="B3380" s="685" t="s">
        <v>4244</v>
      </c>
      <c r="C3380" s="685" t="s">
        <v>4236</v>
      </c>
      <c r="D3380" s="678">
        <v>1.1599999999999999</v>
      </c>
      <c r="E3380" s="654"/>
    </row>
    <row r="3381" spans="1:5" x14ac:dyDescent="0.2">
      <c r="A3381" s="674"/>
      <c r="B3381" s="685" t="s">
        <v>4245</v>
      </c>
      <c r="C3381" s="685" t="s">
        <v>4239</v>
      </c>
      <c r="D3381" s="678">
        <v>1.1599999999999999</v>
      </c>
      <c r="E3381" s="654"/>
    </row>
    <row r="3382" spans="1:5" x14ac:dyDescent="0.2">
      <c r="A3382" s="674"/>
      <c r="B3382" s="685" t="s">
        <v>4246</v>
      </c>
      <c r="C3382" s="685" t="s">
        <v>4236</v>
      </c>
      <c r="D3382" s="678">
        <v>1.1599999999999999</v>
      </c>
      <c r="E3382" s="654"/>
    </row>
    <row r="3383" spans="1:5" x14ac:dyDescent="0.2">
      <c r="A3383" s="674"/>
      <c r="B3383" s="685" t="s">
        <v>4247</v>
      </c>
      <c r="C3383" s="685" t="s">
        <v>4242</v>
      </c>
      <c r="D3383" s="678">
        <v>1.1599999999999999</v>
      </c>
      <c r="E3383" s="654"/>
    </row>
    <row r="3384" spans="1:5" x14ac:dyDescent="0.2">
      <c r="A3384" s="674"/>
      <c r="B3384" s="685" t="s">
        <v>4248</v>
      </c>
      <c r="C3384" s="685" t="s">
        <v>4236</v>
      </c>
      <c r="D3384" s="678">
        <v>1.1599999999999999</v>
      </c>
      <c r="E3384" s="654"/>
    </row>
    <row r="3385" spans="1:5" x14ac:dyDescent="0.2">
      <c r="A3385" s="674"/>
      <c r="B3385" s="685" t="s">
        <v>4249</v>
      </c>
      <c r="C3385" s="685" t="s">
        <v>4236</v>
      </c>
      <c r="D3385" s="678">
        <v>1.1599999999999999</v>
      </c>
      <c r="E3385" s="654"/>
    </row>
    <row r="3386" spans="1:5" x14ac:dyDescent="0.2">
      <c r="A3386" s="674"/>
      <c r="B3386" s="685" t="s">
        <v>4250</v>
      </c>
      <c r="C3386" s="685" t="s">
        <v>4236</v>
      </c>
      <c r="D3386" s="678">
        <v>1.1599999999999999</v>
      </c>
      <c r="E3386" s="654"/>
    </row>
    <row r="3387" spans="1:5" x14ac:dyDescent="0.2">
      <c r="A3387" s="674"/>
      <c r="B3387" s="685" t="s">
        <v>4251</v>
      </c>
      <c r="C3387" s="685" t="s">
        <v>4242</v>
      </c>
      <c r="D3387" s="678">
        <v>1.1599999999999999</v>
      </c>
      <c r="E3387" s="654"/>
    </row>
    <row r="3388" spans="1:5" x14ac:dyDescent="0.2">
      <c r="A3388" s="674"/>
      <c r="B3388" s="685" t="s">
        <v>4252</v>
      </c>
      <c r="C3388" s="685" t="s">
        <v>4239</v>
      </c>
      <c r="D3388" s="678">
        <v>1.1599999999999999</v>
      </c>
      <c r="E3388" s="654"/>
    </row>
    <row r="3389" spans="1:5" x14ac:dyDescent="0.2">
      <c r="A3389" s="674"/>
      <c r="B3389" s="685" t="s">
        <v>4253</v>
      </c>
      <c r="C3389" s="685" t="s">
        <v>4239</v>
      </c>
      <c r="D3389" s="678">
        <v>1.1599999999999999</v>
      </c>
      <c r="E3389" s="654"/>
    </row>
    <row r="3390" spans="1:5" x14ac:dyDescent="0.2">
      <c r="A3390" s="674"/>
      <c r="B3390" s="685" t="s">
        <v>4254</v>
      </c>
      <c r="C3390" s="685" t="s">
        <v>4255</v>
      </c>
      <c r="D3390" s="678">
        <v>1662.9992</v>
      </c>
      <c r="E3390" s="654"/>
    </row>
    <row r="3391" spans="1:5" x14ac:dyDescent="0.2">
      <c r="A3391" s="674"/>
      <c r="B3391" s="685" t="s">
        <v>4256</v>
      </c>
      <c r="C3391" s="685" t="s">
        <v>4255</v>
      </c>
      <c r="D3391" s="678">
        <v>1662.9992</v>
      </c>
      <c r="E3391" s="654"/>
    </row>
    <row r="3392" spans="1:5" x14ac:dyDescent="0.2">
      <c r="A3392" s="674"/>
      <c r="B3392" s="685" t="s">
        <v>4257</v>
      </c>
      <c r="C3392" s="685" t="s">
        <v>4258</v>
      </c>
      <c r="D3392" s="678">
        <v>477.9316</v>
      </c>
      <c r="E3392" s="654"/>
    </row>
    <row r="3393" spans="1:5" x14ac:dyDescent="0.2">
      <c r="A3393" s="674"/>
      <c r="B3393" s="685" t="s">
        <v>4259</v>
      </c>
      <c r="C3393" s="685" t="s">
        <v>4260</v>
      </c>
      <c r="D3393" s="678">
        <v>1.1599999999999999</v>
      </c>
      <c r="E3393" s="654"/>
    </row>
    <row r="3394" spans="1:5" x14ac:dyDescent="0.2">
      <c r="A3394" s="674"/>
      <c r="B3394" s="685" t="s">
        <v>4261</v>
      </c>
      <c r="C3394" s="685" t="s">
        <v>4262</v>
      </c>
      <c r="D3394" s="678">
        <v>1.1599999999999999</v>
      </c>
      <c r="E3394" s="654"/>
    </row>
    <row r="3395" spans="1:5" x14ac:dyDescent="0.2">
      <c r="A3395" s="674"/>
      <c r="B3395" s="685" t="s">
        <v>4263</v>
      </c>
      <c r="C3395" s="685" t="s">
        <v>4262</v>
      </c>
      <c r="D3395" s="678">
        <v>1.1599999999999999</v>
      </c>
      <c r="E3395" s="654"/>
    </row>
    <row r="3396" spans="1:5" x14ac:dyDescent="0.2">
      <c r="A3396" s="674"/>
      <c r="B3396" s="685" t="s">
        <v>4264</v>
      </c>
      <c r="C3396" s="685" t="s">
        <v>4262</v>
      </c>
      <c r="D3396" s="678">
        <v>1.1599999999999999</v>
      </c>
      <c r="E3396" s="654"/>
    </row>
    <row r="3397" spans="1:5" x14ac:dyDescent="0.2">
      <c r="A3397" s="674"/>
      <c r="B3397" s="685" t="s">
        <v>4265</v>
      </c>
      <c r="C3397" s="685" t="s">
        <v>4266</v>
      </c>
      <c r="D3397" s="678">
        <v>3548.9967999999999</v>
      </c>
      <c r="E3397" s="654"/>
    </row>
    <row r="3398" spans="1:5" x14ac:dyDescent="0.2">
      <c r="A3398" s="674"/>
      <c r="B3398" s="685" t="s">
        <v>4267</v>
      </c>
      <c r="C3398" s="685" t="s">
        <v>4268</v>
      </c>
      <c r="D3398" s="678">
        <v>2264.3200000000002</v>
      </c>
      <c r="E3398" s="654"/>
    </row>
    <row r="3399" spans="1:5" x14ac:dyDescent="0.2">
      <c r="A3399" s="674"/>
      <c r="B3399" s="685" t="s">
        <v>4269</v>
      </c>
      <c r="C3399" s="685" t="s">
        <v>4268</v>
      </c>
      <c r="D3399" s="678">
        <v>2264.3200000000002</v>
      </c>
      <c r="E3399" s="654"/>
    </row>
    <row r="3400" spans="1:5" x14ac:dyDescent="0.2">
      <c r="A3400" s="674"/>
      <c r="B3400" s="685" t="s">
        <v>4270</v>
      </c>
      <c r="C3400" s="685" t="s">
        <v>4271</v>
      </c>
      <c r="D3400" s="678">
        <v>1.1599999999999999</v>
      </c>
      <c r="E3400" s="654"/>
    </row>
    <row r="3401" spans="1:5" x14ac:dyDescent="0.2">
      <c r="A3401" s="674"/>
      <c r="B3401" s="685" t="s">
        <v>4272</v>
      </c>
      <c r="C3401" s="685" t="s">
        <v>4271</v>
      </c>
      <c r="D3401" s="678">
        <v>547.43880000000001</v>
      </c>
      <c r="E3401" s="654"/>
    </row>
    <row r="3402" spans="1:5" x14ac:dyDescent="0.2">
      <c r="A3402" s="674"/>
      <c r="B3402" s="685" t="s">
        <v>4273</v>
      </c>
      <c r="C3402" s="685" t="s">
        <v>4274</v>
      </c>
      <c r="D3402" s="678">
        <v>365.00560000000002</v>
      </c>
      <c r="E3402" s="654"/>
    </row>
    <row r="3403" spans="1:5" x14ac:dyDescent="0.2">
      <c r="A3403" s="674"/>
      <c r="B3403" s="685" t="s">
        <v>4275</v>
      </c>
      <c r="C3403" s="685" t="s">
        <v>4276</v>
      </c>
      <c r="D3403" s="678">
        <v>547.43880000000001</v>
      </c>
      <c r="E3403" s="654"/>
    </row>
    <row r="3404" spans="1:5" x14ac:dyDescent="0.2">
      <c r="A3404" s="674"/>
      <c r="B3404" s="685" t="s">
        <v>4277</v>
      </c>
      <c r="C3404" s="685" t="s">
        <v>4278</v>
      </c>
      <c r="D3404" s="678">
        <v>1.1599999999999999</v>
      </c>
      <c r="E3404" s="654"/>
    </row>
    <row r="3405" spans="1:5" x14ac:dyDescent="0.2">
      <c r="A3405" s="674"/>
      <c r="B3405" s="685" t="s">
        <v>4279</v>
      </c>
      <c r="C3405" s="685" t="s">
        <v>4278</v>
      </c>
      <c r="D3405" s="678">
        <v>1.1599999999999999</v>
      </c>
      <c r="E3405" s="654"/>
    </row>
    <row r="3406" spans="1:5" x14ac:dyDescent="0.2">
      <c r="A3406" s="674"/>
      <c r="B3406" s="685" t="s">
        <v>4280</v>
      </c>
      <c r="C3406" s="685" t="s">
        <v>4281</v>
      </c>
      <c r="D3406" s="678">
        <v>1498.9983999999999</v>
      </c>
      <c r="E3406" s="654"/>
    </row>
    <row r="3407" spans="1:5" x14ac:dyDescent="0.2">
      <c r="A3407" s="674"/>
      <c r="B3407" s="685" t="s">
        <v>4282</v>
      </c>
      <c r="C3407" s="685" t="s">
        <v>4283</v>
      </c>
      <c r="D3407" s="678">
        <v>1.1599999999999999</v>
      </c>
      <c r="E3407" s="654"/>
    </row>
    <row r="3408" spans="1:5" x14ac:dyDescent="0.2">
      <c r="A3408" s="674"/>
      <c r="B3408" s="685" t="s">
        <v>4284</v>
      </c>
      <c r="C3408" s="685" t="s">
        <v>4285</v>
      </c>
      <c r="D3408" s="678">
        <v>1.1599999999999999</v>
      </c>
      <c r="E3408" s="654"/>
    </row>
    <row r="3409" spans="1:5" x14ac:dyDescent="0.2">
      <c r="A3409" s="674"/>
      <c r="B3409" s="685" t="s">
        <v>4286</v>
      </c>
      <c r="C3409" s="685" t="s">
        <v>4287</v>
      </c>
      <c r="D3409" s="678">
        <v>1.1599999999999999</v>
      </c>
      <c r="E3409" s="654"/>
    </row>
    <row r="3410" spans="1:5" x14ac:dyDescent="0.2">
      <c r="A3410" s="674"/>
      <c r="B3410" s="685" t="s">
        <v>4288</v>
      </c>
      <c r="C3410" s="685" t="s">
        <v>4289</v>
      </c>
      <c r="D3410" s="678">
        <v>2171.7984000000001</v>
      </c>
      <c r="E3410" s="654"/>
    </row>
    <row r="3411" spans="1:5" x14ac:dyDescent="0.2">
      <c r="A3411" s="674"/>
      <c r="B3411" s="685" t="s">
        <v>4290</v>
      </c>
      <c r="C3411" s="685" t="s">
        <v>4291</v>
      </c>
      <c r="D3411" s="678">
        <v>1.1599999999999999</v>
      </c>
      <c r="E3411" s="654"/>
    </row>
    <row r="3412" spans="1:5" x14ac:dyDescent="0.2">
      <c r="A3412" s="674"/>
      <c r="B3412" s="685" t="s">
        <v>4292</v>
      </c>
      <c r="C3412" s="685" t="s">
        <v>4293</v>
      </c>
      <c r="D3412" s="678">
        <v>16065.9884</v>
      </c>
      <c r="E3412" s="654"/>
    </row>
    <row r="3413" spans="1:5" x14ac:dyDescent="0.2">
      <c r="A3413" s="674"/>
      <c r="B3413" s="685" t="s">
        <v>4294</v>
      </c>
      <c r="C3413" s="685" t="s">
        <v>4295</v>
      </c>
      <c r="D3413" s="678">
        <v>1.1599999999999999</v>
      </c>
      <c r="E3413" s="654"/>
    </row>
    <row r="3414" spans="1:5" x14ac:dyDescent="0.2">
      <c r="A3414" s="674"/>
      <c r="B3414" s="685" t="s">
        <v>4296</v>
      </c>
      <c r="C3414" s="685" t="s">
        <v>4295</v>
      </c>
      <c r="D3414" s="678">
        <v>1.1599999999999999</v>
      </c>
      <c r="E3414" s="654"/>
    </row>
    <row r="3415" spans="1:5" x14ac:dyDescent="0.2">
      <c r="A3415" s="674"/>
      <c r="B3415" s="685" t="s">
        <v>4297</v>
      </c>
      <c r="C3415" s="685" t="s">
        <v>4295</v>
      </c>
      <c r="D3415" s="678">
        <v>1.1599999999999999</v>
      </c>
      <c r="E3415" s="654"/>
    </row>
    <row r="3416" spans="1:5" x14ac:dyDescent="0.2">
      <c r="A3416" s="674"/>
      <c r="B3416" s="685" t="s">
        <v>4298</v>
      </c>
      <c r="C3416" s="685" t="s">
        <v>4295</v>
      </c>
      <c r="D3416" s="678">
        <v>1.1599999999999999</v>
      </c>
      <c r="E3416" s="654"/>
    </row>
    <row r="3417" spans="1:5" x14ac:dyDescent="0.2">
      <c r="A3417" s="674"/>
      <c r="B3417" s="685" t="s">
        <v>4299</v>
      </c>
      <c r="C3417" s="685" t="s">
        <v>4300</v>
      </c>
      <c r="D3417" s="678">
        <v>126915.6928</v>
      </c>
      <c r="E3417" s="654"/>
    </row>
    <row r="3418" spans="1:5" x14ac:dyDescent="0.2">
      <c r="A3418" s="674"/>
      <c r="B3418" s="685" t="s">
        <v>4301</v>
      </c>
      <c r="C3418" s="685" t="s">
        <v>4302</v>
      </c>
      <c r="D3418" s="678">
        <v>1.1599999999999999</v>
      </c>
      <c r="E3418" s="654"/>
    </row>
    <row r="3419" spans="1:5" x14ac:dyDescent="0.2">
      <c r="A3419" s="674"/>
      <c r="B3419" s="685" t="s">
        <v>4303</v>
      </c>
      <c r="C3419" s="685" t="s">
        <v>4302</v>
      </c>
      <c r="D3419" s="678">
        <v>1.1599999999999999</v>
      </c>
      <c r="E3419" s="654"/>
    </row>
    <row r="3420" spans="1:5" x14ac:dyDescent="0.2">
      <c r="A3420" s="674"/>
      <c r="B3420" s="685" t="s">
        <v>4304</v>
      </c>
      <c r="C3420" s="685" t="s">
        <v>4305</v>
      </c>
      <c r="D3420" s="678">
        <v>1.1599999999999999</v>
      </c>
      <c r="E3420" s="654"/>
    </row>
    <row r="3421" spans="1:5" x14ac:dyDescent="0.2">
      <c r="A3421" s="674"/>
      <c r="B3421" s="685" t="s">
        <v>4306</v>
      </c>
      <c r="C3421" s="685" t="s">
        <v>4276</v>
      </c>
      <c r="D3421" s="678">
        <v>1.1599999999999999</v>
      </c>
      <c r="E3421" s="654"/>
    </row>
    <row r="3422" spans="1:5" x14ac:dyDescent="0.2">
      <c r="A3422" s="674"/>
      <c r="B3422" s="685" t="s">
        <v>4307</v>
      </c>
      <c r="C3422" s="685" t="s">
        <v>4308</v>
      </c>
      <c r="D3422" s="678">
        <v>1276</v>
      </c>
      <c r="E3422" s="654"/>
    </row>
    <row r="3423" spans="1:5" x14ac:dyDescent="0.2">
      <c r="A3423" s="674"/>
      <c r="B3423" s="685" t="s">
        <v>4309</v>
      </c>
      <c r="C3423" s="685" t="s">
        <v>4310</v>
      </c>
      <c r="D3423" s="678">
        <v>1.1599999999999999</v>
      </c>
      <c r="E3423" s="654"/>
    </row>
    <row r="3424" spans="1:5" x14ac:dyDescent="0.2">
      <c r="A3424" s="674"/>
      <c r="B3424" s="685" t="s">
        <v>4311</v>
      </c>
      <c r="C3424" s="685" t="s">
        <v>4312</v>
      </c>
      <c r="D3424" s="678">
        <v>1.1599999999999999</v>
      </c>
      <c r="E3424" s="654"/>
    </row>
    <row r="3425" spans="1:5" x14ac:dyDescent="0.2">
      <c r="A3425" s="674"/>
      <c r="B3425" s="685" t="s">
        <v>4313</v>
      </c>
      <c r="C3425" s="685" t="s">
        <v>4314</v>
      </c>
      <c r="D3425" s="678">
        <v>1.1599999999999999</v>
      </c>
      <c r="E3425" s="654"/>
    </row>
    <row r="3426" spans="1:5" x14ac:dyDescent="0.2">
      <c r="A3426" s="674"/>
      <c r="B3426" s="685" t="s">
        <v>4315</v>
      </c>
      <c r="C3426" s="685" t="s">
        <v>4316</v>
      </c>
      <c r="D3426" s="678">
        <v>1498.9983999999999</v>
      </c>
      <c r="E3426" s="654"/>
    </row>
    <row r="3427" spans="1:5" x14ac:dyDescent="0.2">
      <c r="A3427" s="674"/>
      <c r="B3427" s="685" t="s">
        <v>4317</v>
      </c>
      <c r="C3427" s="685" t="s">
        <v>4318</v>
      </c>
      <c r="D3427" s="678">
        <v>1.1599999999999999</v>
      </c>
      <c r="E3427" s="654"/>
    </row>
    <row r="3428" spans="1:5" x14ac:dyDescent="0.2">
      <c r="A3428" s="674"/>
      <c r="B3428" s="685" t="s">
        <v>4319</v>
      </c>
      <c r="C3428" s="685" t="s">
        <v>4320</v>
      </c>
      <c r="D3428" s="678">
        <v>12341.24</v>
      </c>
      <c r="E3428" s="654"/>
    </row>
    <row r="3429" spans="1:5" x14ac:dyDescent="0.2">
      <c r="A3429" s="674"/>
      <c r="B3429" s="685" t="s">
        <v>4321</v>
      </c>
      <c r="C3429" s="685" t="s">
        <v>4320</v>
      </c>
      <c r="D3429" s="678">
        <v>12341.24</v>
      </c>
      <c r="E3429" s="654"/>
    </row>
    <row r="3430" spans="1:5" x14ac:dyDescent="0.2">
      <c r="A3430" s="674"/>
      <c r="B3430" s="685" t="s">
        <v>4322</v>
      </c>
      <c r="C3430" s="685" t="s">
        <v>4320</v>
      </c>
      <c r="D3430" s="678">
        <v>12341.24</v>
      </c>
      <c r="E3430" s="654"/>
    </row>
    <row r="3431" spans="1:5" x14ac:dyDescent="0.2">
      <c r="A3431" s="674"/>
      <c r="B3431" s="685" t="s">
        <v>4323</v>
      </c>
      <c r="C3431" s="685" t="s">
        <v>4320</v>
      </c>
      <c r="D3431" s="678">
        <v>12341.24</v>
      </c>
      <c r="E3431" s="654"/>
    </row>
    <row r="3432" spans="1:5" x14ac:dyDescent="0.2">
      <c r="A3432" s="674"/>
      <c r="B3432" s="685" t="s">
        <v>4324</v>
      </c>
      <c r="C3432" s="685" t="s">
        <v>4325</v>
      </c>
      <c r="D3432" s="678">
        <v>0</v>
      </c>
      <c r="E3432" s="654"/>
    </row>
    <row r="3433" spans="1:5" x14ac:dyDescent="0.2">
      <c r="A3433" s="674"/>
      <c r="B3433" s="685" t="s">
        <v>4326</v>
      </c>
      <c r="C3433" s="685" t="s">
        <v>4325</v>
      </c>
      <c r="D3433" s="678">
        <v>0</v>
      </c>
      <c r="E3433" s="654"/>
    </row>
    <row r="3434" spans="1:5" x14ac:dyDescent="0.2">
      <c r="A3434" s="674"/>
      <c r="B3434" s="685" t="s">
        <v>4327</v>
      </c>
      <c r="C3434" s="685" t="s">
        <v>4328</v>
      </c>
      <c r="D3434" s="678">
        <v>0</v>
      </c>
      <c r="E3434" s="654"/>
    </row>
    <row r="3435" spans="1:5" x14ac:dyDescent="0.2">
      <c r="A3435" s="674"/>
      <c r="B3435" s="685" t="s">
        <v>4329</v>
      </c>
      <c r="C3435" s="685" t="s">
        <v>4330</v>
      </c>
      <c r="D3435" s="678">
        <v>0</v>
      </c>
      <c r="E3435" s="654"/>
    </row>
    <row r="3436" spans="1:5" x14ac:dyDescent="0.2">
      <c r="A3436" s="674"/>
      <c r="B3436" s="685" t="s">
        <v>4331</v>
      </c>
      <c r="C3436" s="685" t="s">
        <v>4332</v>
      </c>
      <c r="D3436" s="678">
        <v>28725.277199999997</v>
      </c>
      <c r="E3436" s="654"/>
    </row>
    <row r="3437" spans="1:5" x14ac:dyDescent="0.2">
      <c r="A3437" s="674"/>
      <c r="B3437" s="685" t="s">
        <v>4333</v>
      </c>
      <c r="C3437" s="685" t="s">
        <v>4332</v>
      </c>
      <c r="D3437" s="678">
        <v>28725.277199999997</v>
      </c>
      <c r="E3437" s="654"/>
    </row>
    <row r="3438" spans="1:5" x14ac:dyDescent="0.2">
      <c r="A3438" s="674"/>
      <c r="B3438" s="685" t="s">
        <v>4334</v>
      </c>
      <c r="C3438" s="685" t="s">
        <v>4332</v>
      </c>
      <c r="D3438" s="678">
        <v>28725.277199999997</v>
      </c>
      <c r="E3438" s="654"/>
    </row>
    <row r="3439" spans="1:5" x14ac:dyDescent="0.2">
      <c r="A3439" s="674"/>
      <c r="B3439" s="685" t="s">
        <v>4335</v>
      </c>
      <c r="C3439" s="685" t="s">
        <v>4336</v>
      </c>
      <c r="D3439" s="678">
        <v>20318.560000000001</v>
      </c>
      <c r="E3439" s="654"/>
    </row>
    <row r="3440" spans="1:5" x14ac:dyDescent="0.2">
      <c r="A3440" s="674"/>
      <c r="B3440" s="685" t="s">
        <v>4337</v>
      </c>
      <c r="C3440" s="685" t="s">
        <v>4338</v>
      </c>
      <c r="D3440" s="678">
        <v>41671.677600000003</v>
      </c>
      <c r="E3440" s="654"/>
    </row>
    <row r="3441" spans="1:5" x14ac:dyDescent="0.2">
      <c r="A3441" s="674"/>
      <c r="B3441" s="685" t="s">
        <v>4339</v>
      </c>
      <c r="C3441" s="685" t="s">
        <v>4340</v>
      </c>
      <c r="D3441" s="678">
        <v>1.1599999999999999</v>
      </c>
      <c r="E3441" s="654"/>
    </row>
    <row r="3442" spans="1:5" x14ac:dyDescent="0.2">
      <c r="A3442" s="674"/>
      <c r="B3442" s="685" t="s">
        <v>4341</v>
      </c>
      <c r="C3442" s="685" t="s">
        <v>4342</v>
      </c>
      <c r="D3442" s="678">
        <v>54755.828000000001</v>
      </c>
      <c r="E3442" s="654"/>
    </row>
    <row r="3443" spans="1:5" x14ac:dyDescent="0.2">
      <c r="A3443" s="674"/>
      <c r="B3443" s="685" t="s">
        <v>4343</v>
      </c>
      <c r="C3443" s="685" t="s">
        <v>4344</v>
      </c>
      <c r="D3443" s="678">
        <v>29300.753199999999</v>
      </c>
      <c r="E3443" s="654"/>
    </row>
    <row r="3444" spans="1:5" x14ac:dyDescent="0.2">
      <c r="A3444" s="674"/>
      <c r="B3444" s="685" t="s">
        <v>4345</v>
      </c>
      <c r="C3444" s="685" t="s">
        <v>4346</v>
      </c>
      <c r="D3444" s="678">
        <v>1600.0111999999999</v>
      </c>
      <c r="E3444" s="654"/>
    </row>
    <row r="3445" spans="1:5" x14ac:dyDescent="0.2">
      <c r="A3445" s="674"/>
      <c r="B3445" s="685" t="s">
        <v>4347</v>
      </c>
      <c r="C3445" s="685" t="s">
        <v>4348</v>
      </c>
      <c r="D3445" s="678">
        <v>1.1599999999999999</v>
      </c>
      <c r="E3445" s="654"/>
    </row>
    <row r="3446" spans="1:5" x14ac:dyDescent="0.2">
      <c r="A3446" s="674"/>
      <c r="B3446" s="685" t="s">
        <v>4349</v>
      </c>
      <c r="C3446" s="685" t="s">
        <v>4350</v>
      </c>
      <c r="D3446" s="678">
        <v>1.1599999999999999</v>
      </c>
      <c r="E3446" s="654"/>
    </row>
    <row r="3447" spans="1:5" x14ac:dyDescent="0.2">
      <c r="A3447" s="674"/>
      <c r="B3447" s="685" t="s">
        <v>4351</v>
      </c>
      <c r="C3447" s="685" t="s">
        <v>4352</v>
      </c>
      <c r="D3447" s="678">
        <v>1550.0036</v>
      </c>
      <c r="E3447" s="654"/>
    </row>
    <row r="3448" spans="1:5" x14ac:dyDescent="0.2">
      <c r="A3448" s="674"/>
      <c r="B3448" s="685" t="s">
        <v>4353</v>
      </c>
      <c r="C3448" s="685" t="s">
        <v>4352</v>
      </c>
      <c r="D3448" s="678">
        <v>1550.0036</v>
      </c>
      <c r="E3448" s="654"/>
    </row>
    <row r="3449" spans="1:5" x14ac:dyDescent="0.2">
      <c r="A3449" s="674"/>
      <c r="B3449" s="685" t="s">
        <v>4354</v>
      </c>
      <c r="C3449" s="685" t="s">
        <v>4352</v>
      </c>
      <c r="D3449" s="678">
        <v>1550.0036</v>
      </c>
      <c r="E3449" s="654"/>
    </row>
    <row r="3450" spans="1:5" x14ac:dyDescent="0.2">
      <c r="A3450" s="674"/>
      <c r="B3450" s="685" t="s">
        <v>4355</v>
      </c>
      <c r="C3450" s="685" t="s">
        <v>4356</v>
      </c>
      <c r="D3450" s="678">
        <v>1.1599999999999999</v>
      </c>
      <c r="E3450" s="654"/>
    </row>
    <row r="3451" spans="1:5" x14ac:dyDescent="0.2">
      <c r="A3451" s="674"/>
      <c r="B3451" s="685" t="s">
        <v>4357</v>
      </c>
      <c r="C3451" s="685" t="s">
        <v>4358</v>
      </c>
      <c r="D3451" s="678">
        <v>1.1599999999999999</v>
      </c>
      <c r="E3451" s="654"/>
    </row>
    <row r="3452" spans="1:5" x14ac:dyDescent="0.2">
      <c r="A3452" s="674"/>
      <c r="B3452" s="685" t="s">
        <v>4359</v>
      </c>
      <c r="C3452" s="685" t="s">
        <v>4358</v>
      </c>
      <c r="D3452" s="678">
        <v>1.1599999999999999</v>
      </c>
      <c r="E3452" s="654"/>
    </row>
    <row r="3453" spans="1:5" x14ac:dyDescent="0.2">
      <c r="A3453" s="674"/>
      <c r="B3453" s="685" t="s">
        <v>4360</v>
      </c>
      <c r="C3453" s="685" t="s">
        <v>4358</v>
      </c>
      <c r="D3453" s="678">
        <v>1.1599999999999999</v>
      </c>
      <c r="E3453" s="654"/>
    </row>
    <row r="3454" spans="1:5" x14ac:dyDescent="0.2">
      <c r="A3454" s="674"/>
      <c r="B3454" s="685" t="s">
        <v>4361</v>
      </c>
      <c r="C3454" s="685" t="s">
        <v>4358</v>
      </c>
      <c r="D3454" s="678">
        <v>1.1599999999999999</v>
      </c>
      <c r="E3454" s="654"/>
    </row>
    <row r="3455" spans="1:5" x14ac:dyDescent="0.2">
      <c r="A3455" s="674"/>
      <c r="B3455" s="685" t="s">
        <v>4362</v>
      </c>
      <c r="C3455" s="685" t="s">
        <v>4363</v>
      </c>
      <c r="D3455" s="678">
        <v>0</v>
      </c>
      <c r="E3455" s="654"/>
    </row>
    <row r="3456" spans="1:5" x14ac:dyDescent="0.2">
      <c r="A3456" s="674"/>
      <c r="B3456" s="685" t="s">
        <v>4364</v>
      </c>
      <c r="C3456" s="685" t="s">
        <v>4363</v>
      </c>
      <c r="D3456" s="678">
        <v>0</v>
      </c>
      <c r="E3456" s="654"/>
    </row>
    <row r="3457" spans="1:5" x14ac:dyDescent="0.2">
      <c r="A3457" s="674"/>
      <c r="B3457" s="685" t="s">
        <v>4365</v>
      </c>
      <c r="C3457" s="685" t="s">
        <v>4366</v>
      </c>
      <c r="D3457" s="678">
        <v>1.1599999999999999</v>
      </c>
      <c r="E3457" s="654"/>
    </row>
    <row r="3458" spans="1:5" x14ac:dyDescent="0.2">
      <c r="A3458" s="674"/>
      <c r="B3458" s="685" t="s">
        <v>4367</v>
      </c>
      <c r="C3458" s="685" t="s">
        <v>4366</v>
      </c>
      <c r="D3458" s="678">
        <v>1.1599999999999999</v>
      </c>
      <c r="E3458" s="654"/>
    </row>
    <row r="3459" spans="1:5" x14ac:dyDescent="0.2">
      <c r="A3459" s="674"/>
      <c r="B3459" s="685" t="s">
        <v>4368</v>
      </c>
      <c r="C3459" s="685" t="s">
        <v>4366</v>
      </c>
      <c r="D3459" s="678">
        <v>1.1599999999999999</v>
      </c>
      <c r="E3459" s="654"/>
    </row>
    <row r="3460" spans="1:5" x14ac:dyDescent="0.2">
      <c r="A3460" s="674"/>
      <c r="B3460" s="685" t="s">
        <v>4369</v>
      </c>
      <c r="C3460" s="685" t="s">
        <v>4366</v>
      </c>
      <c r="D3460" s="678">
        <v>1.1599999999999999</v>
      </c>
      <c r="E3460" s="654"/>
    </row>
    <row r="3461" spans="1:5" x14ac:dyDescent="0.2">
      <c r="A3461" s="674"/>
      <c r="B3461" s="685" t="s">
        <v>4370</v>
      </c>
      <c r="C3461" s="685" t="s">
        <v>4366</v>
      </c>
      <c r="D3461" s="678">
        <v>1.1599999999999999</v>
      </c>
      <c r="E3461" s="654"/>
    </row>
    <row r="3462" spans="1:5" x14ac:dyDescent="0.2">
      <c r="A3462" s="674"/>
      <c r="B3462" s="685" t="s">
        <v>4371</v>
      </c>
      <c r="C3462" s="685" t="s">
        <v>4366</v>
      </c>
      <c r="D3462" s="678">
        <v>1.1599999999999999</v>
      </c>
      <c r="E3462" s="654"/>
    </row>
    <row r="3463" spans="1:5" x14ac:dyDescent="0.2">
      <c r="A3463" s="674"/>
      <c r="B3463" s="685" t="s">
        <v>4372</v>
      </c>
      <c r="C3463" s="685" t="s">
        <v>4373</v>
      </c>
      <c r="D3463" s="678">
        <v>1.1599999999999999</v>
      </c>
      <c r="E3463" s="654"/>
    </row>
    <row r="3464" spans="1:5" x14ac:dyDescent="0.2">
      <c r="A3464" s="674"/>
      <c r="B3464" s="685" t="s">
        <v>4374</v>
      </c>
      <c r="C3464" s="685" t="s">
        <v>4373</v>
      </c>
      <c r="D3464" s="678">
        <v>1.1599999999999999</v>
      </c>
      <c r="E3464" s="654"/>
    </row>
    <row r="3465" spans="1:5" x14ac:dyDescent="0.2">
      <c r="A3465" s="674"/>
      <c r="B3465" s="685" t="s">
        <v>4375</v>
      </c>
      <c r="C3465" s="685" t="s">
        <v>4373</v>
      </c>
      <c r="D3465" s="678">
        <v>1.1599999999999999</v>
      </c>
      <c r="E3465" s="654"/>
    </row>
    <row r="3466" spans="1:5" x14ac:dyDescent="0.2">
      <c r="A3466" s="674"/>
      <c r="B3466" s="685" t="s">
        <v>4376</v>
      </c>
      <c r="C3466" s="685" t="s">
        <v>4373</v>
      </c>
      <c r="D3466" s="678">
        <v>1.1599999999999999</v>
      </c>
      <c r="E3466" s="654"/>
    </row>
    <row r="3467" spans="1:5" x14ac:dyDescent="0.2">
      <c r="A3467" s="674"/>
      <c r="B3467" s="685" t="s">
        <v>4377</v>
      </c>
      <c r="C3467" s="685" t="s">
        <v>4378</v>
      </c>
      <c r="D3467" s="678">
        <v>1.1599999999999999</v>
      </c>
      <c r="E3467" s="654"/>
    </row>
    <row r="3468" spans="1:5" x14ac:dyDescent="0.2">
      <c r="A3468" s="674"/>
      <c r="B3468" s="685" t="s">
        <v>4379</v>
      </c>
      <c r="C3468" s="685" t="s">
        <v>4380</v>
      </c>
      <c r="D3468" s="678">
        <v>1.1599999999999999</v>
      </c>
      <c r="E3468" s="654"/>
    </row>
    <row r="3469" spans="1:5" x14ac:dyDescent="0.2">
      <c r="A3469" s="674"/>
      <c r="B3469" s="685" t="s">
        <v>4381</v>
      </c>
      <c r="C3469" s="685" t="s">
        <v>4380</v>
      </c>
      <c r="D3469" s="678">
        <v>1.1599999999999999</v>
      </c>
      <c r="E3469" s="654"/>
    </row>
    <row r="3470" spans="1:5" x14ac:dyDescent="0.2">
      <c r="A3470" s="674"/>
      <c r="B3470" s="685" t="s">
        <v>4382</v>
      </c>
      <c r="C3470" s="685" t="s">
        <v>4383</v>
      </c>
      <c r="D3470" s="678">
        <v>1.1599999999999999</v>
      </c>
      <c r="E3470" s="654"/>
    </row>
    <row r="3471" spans="1:5" x14ac:dyDescent="0.2">
      <c r="A3471" s="674"/>
      <c r="B3471" s="685" t="s">
        <v>4384</v>
      </c>
      <c r="C3471" s="685" t="s">
        <v>4383</v>
      </c>
      <c r="D3471" s="678">
        <v>1.1599999999999999</v>
      </c>
      <c r="E3471" s="654"/>
    </row>
    <row r="3472" spans="1:5" x14ac:dyDescent="0.2">
      <c r="A3472" s="674"/>
      <c r="B3472" s="685" t="s">
        <v>4385</v>
      </c>
      <c r="C3472" s="685" t="s">
        <v>4386</v>
      </c>
      <c r="D3472" s="678">
        <v>1149.0032000000001</v>
      </c>
      <c r="E3472" s="654"/>
    </row>
    <row r="3473" spans="1:5" x14ac:dyDescent="0.2">
      <c r="A3473" s="674"/>
      <c r="B3473" s="685" t="s">
        <v>4387</v>
      </c>
      <c r="C3473" s="685" t="s">
        <v>4386</v>
      </c>
      <c r="D3473" s="678">
        <v>1149.0032000000001</v>
      </c>
      <c r="E3473" s="654"/>
    </row>
    <row r="3474" spans="1:5" x14ac:dyDescent="0.2">
      <c r="A3474" s="674"/>
      <c r="B3474" s="685" t="s">
        <v>4388</v>
      </c>
      <c r="C3474" s="685" t="s">
        <v>4389</v>
      </c>
      <c r="D3474" s="678">
        <v>1.1599999999999999</v>
      </c>
      <c r="E3474" s="654"/>
    </row>
    <row r="3475" spans="1:5" x14ac:dyDescent="0.2">
      <c r="A3475" s="674"/>
      <c r="B3475" s="685" t="s">
        <v>4390</v>
      </c>
      <c r="C3475" s="685" t="s">
        <v>4389</v>
      </c>
      <c r="D3475" s="678">
        <v>470.98320000000001</v>
      </c>
      <c r="E3475" s="654"/>
    </row>
    <row r="3476" spans="1:5" x14ac:dyDescent="0.2">
      <c r="A3476" s="674"/>
      <c r="B3476" s="685" t="s">
        <v>4391</v>
      </c>
      <c r="C3476" s="685" t="s">
        <v>4389</v>
      </c>
      <c r="D3476" s="678">
        <v>470.98320000000001</v>
      </c>
      <c r="E3476" s="654"/>
    </row>
    <row r="3477" spans="1:5" x14ac:dyDescent="0.2">
      <c r="A3477" s="674"/>
      <c r="B3477" s="685" t="s">
        <v>4392</v>
      </c>
      <c r="C3477" s="685" t="s">
        <v>4389</v>
      </c>
      <c r="D3477" s="678">
        <v>470.98320000000001</v>
      </c>
      <c r="E3477" s="654"/>
    </row>
    <row r="3478" spans="1:5" x14ac:dyDescent="0.2">
      <c r="A3478" s="674"/>
      <c r="B3478" s="685" t="s">
        <v>4393</v>
      </c>
      <c r="C3478" s="685" t="s">
        <v>4389</v>
      </c>
      <c r="D3478" s="678">
        <v>470.98320000000001</v>
      </c>
      <c r="E3478" s="654"/>
    </row>
    <row r="3479" spans="1:5" x14ac:dyDescent="0.2">
      <c r="A3479" s="674"/>
      <c r="B3479" s="685" t="s">
        <v>4394</v>
      </c>
      <c r="C3479" s="685" t="s">
        <v>4395</v>
      </c>
      <c r="D3479" s="678">
        <v>1.1599999999999999</v>
      </c>
      <c r="E3479" s="654"/>
    </row>
    <row r="3480" spans="1:5" x14ac:dyDescent="0.2">
      <c r="A3480" s="674"/>
      <c r="B3480" s="685" t="s">
        <v>4396</v>
      </c>
      <c r="C3480" s="685" t="s">
        <v>4389</v>
      </c>
      <c r="D3480" s="678">
        <v>1.1599999999999999</v>
      </c>
      <c r="E3480" s="654"/>
    </row>
    <row r="3481" spans="1:5" x14ac:dyDescent="0.2">
      <c r="A3481" s="674"/>
      <c r="B3481" s="685" t="s">
        <v>4397</v>
      </c>
      <c r="C3481" s="685" t="s">
        <v>4395</v>
      </c>
      <c r="D3481" s="678">
        <v>1.1599999999999999</v>
      </c>
      <c r="E3481" s="654"/>
    </row>
    <row r="3482" spans="1:5" x14ac:dyDescent="0.2">
      <c r="A3482" s="674"/>
      <c r="B3482" s="685" t="s">
        <v>4398</v>
      </c>
      <c r="C3482" s="685" t="s">
        <v>4386</v>
      </c>
      <c r="D3482" s="678">
        <v>1149.0032000000001</v>
      </c>
      <c r="E3482" s="654"/>
    </row>
    <row r="3483" spans="1:5" x14ac:dyDescent="0.2">
      <c r="A3483" s="674"/>
      <c r="B3483" s="685" t="s">
        <v>4399</v>
      </c>
      <c r="C3483" s="685" t="s">
        <v>4400</v>
      </c>
      <c r="D3483" s="678">
        <v>2668</v>
      </c>
      <c r="E3483" s="654"/>
    </row>
    <row r="3484" spans="1:5" x14ac:dyDescent="0.2">
      <c r="A3484" s="674"/>
      <c r="B3484" s="685" t="s">
        <v>4401</v>
      </c>
      <c r="C3484" s="685" t="s">
        <v>4400</v>
      </c>
      <c r="D3484" s="678">
        <v>2668</v>
      </c>
      <c r="E3484" s="654"/>
    </row>
    <row r="3485" spans="1:5" x14ac:dyDescent="0.2">
      <c r="A3485" s="674"/>
      <c r="B3485" s="685" t="s">
        <v>4402</v>
      </c>
      <c r="C3485" s="685" t="s">
        <v>4400</v>
      </c>
      <c r="D3485" s="678">
        <v>2668</v>
      </c>
      <c r="E3485" s="654"/>
    </row>
    <row r="3486" spans="1:5" x14ac:dyDescent="0.2">
      <c r="A3486" s="674"/>
      <c r="B3486" s="685" t="s">
        <v>4403</v>
      </c>
      <c r="C3486" s="685" t="s">
        <v>4404</v>
      </c>
      <c r="D3486" s="678">
        <v>1.1599999999999999</v>
      </c>
      <c r="E3486" s="654"/>
    </row>
    <row r="3487" spans="1:5" x14ac:dyDescent="0.2">
      <c r="A3487" s="674"/>
      <c r="B3487" s="685" t="s">
        <v>4405</v>
      </c>
      <c r="C3487" s="685" t="s">
        <v>4404</v>
      </c>
      <c r="D3487" s="678">
        <v>1.1599999999999999</v>
      </c>
      <c r="E3487" s="654"/>
    </row>
    <row r="3488" spans="1:5" x14ac:dyDescent="0.2">
      <c r="A3488" s="674"/>
      <c r="B3488" s="685" t="s">
        <v>4406</v>
      </c>
      <c r="C3488" s="685" t="s">
        <v>4400</v>
      </c>
      <c r="D3488" s="678">
        <v>1551.0824000000002</v>
      </c>
      <c r="E3488" s="654"/>
    </row>
    <row r="3489" spans="1:5" x14ac:dyDescent="0.2">
      <c r="A3489" s="674"/>
      <c r="B3489" s="685" t="s">
        <v>4407</v>
      </c>
      <c r="C3489" s="685" t="s">
        <v>4400</v>
      </c>
      <c r="D3489" s="678">
        <v>1551.0824000000002</v>
      </c>
      <c r="E3489" s="654"/>
    </row>
    <row r="3490" spans="1:5" x14ac:dyDescent="0.2">
      <c r="A3490" s="674"/>
      <c r="B3490" s="685" t="s">
        <v>4408</v>
      </c>
      <c r="C3490" s="685" t="s">
        <v>4400</v>
      </c>
      <c r="D3490" s="678">
        <v>1551.0824000000002</v>
      </c>
      <c r="E3490" s="654"/>
    </row>
    <row r="3491" spans="1:5" x14ac:dyDescent="0.2">
      <c r="A3491" s="674"/>
      <c r="B3491" s="685" t="s">
        <v>4409</v>
      </c>
      <c r="C3491" s="685" t="s">
        <v>4400</v>
      </c>
      <c r="D3491" s="678">
        <v>1551.0824000000002</v>
      </c>
      <c r="E3491" s="654"/>
    </row>
    <row r="3492" spans="1:5" x14ac:dyDescent="0.2">
      <c r="A3492" s="674"/>
      <c r="B3492" s="685" t="s">
        <v>4410</v>
      </c>
      <c r="C3492" s="685" t="s">
        <v>4400</v>
      </c>
      <c r="D3492" s="678">
        <v>1551.0824000000002</v>
      </c>
      <c r="E3492" s="654"/>
    </row>
    <row r="3493" spans="1:5" x14ac:dyDescent="0.2">
      <c r="A3493" s="674"/>
      <c r="B3493" s="685" t="s">
        <v>4411</v>
      </c>
      <c r="C3493" s="685" t="s">
        <v>4412</v>
      </c>
      <c r="D3493" s="678">
        <v>0</v>
      </c>
      <c r="E3493" s="654"/>
    </row>
    <row r="3494" spans="1:5" x14ac:dyDescent="0.2">
      <c r="A3494" s="674"/>
      <c r="B3494" s="685" t="s">
        <v>4413</v>
      </c>
      <c r="C3494" s="685" t="s">
        <v>4414</v>
      </c>
      <c r="D3494" s="678">
        <v>1.1599999999999999</v>
      </c>
      <c r="E3494" s="654"/>
    </row>
    <row r="3495" spans="1:5" x14ac:dyDescent="0.2">
      <c r="A3495" s="674"/>
      <c r="B3495" s="685" t="s">
        <v>4415</v>
      </c>
      <c r="C3495" s="685" t="s">
        <v>4414</v>
      </c>
      <c r="D3495" s="678">
        <v>1.1599999999999999</v>
      </c>
      <c r="E3495" s="654"/>
    </row>
    <row r="3496" spans="1:5" x14ac:dyDescent="0.2">
      <c r="A3496" s="674"/>
      <c r="B3496" s="685" t="s">
        <v>4416</v>
      </c>
      <c r="C3496" s="685" t="s">
        <v>4414</v>
      </c>
      <c r="D3496" s="678">
        <v>1.1599999999999999</v>
      </c>
      <c r="E3496" s="654"/>
    </row>
    <row r="3497" spans="1:5" x14ac:dyDescent="0.2">
      <c r="A3497" s="674"/>
      <c r="B3497" s="685" t="s">
        <v>4417</v>
      </c>
      <c r="C3497" s="685" t="s">
        <v>4414</v>
      </c>
      <c r="D3497" s="678">
        <v>1.1599999999999999</v>
      </c>
      <c r="E3497" s="654"/>
    </row>
    <row r="3498" spans="1:5" x14ac:dyDescent="0.2">
      <c r="A3498" s="674"/>
      <c r="B3498" s="685" t="s">
        <v>4418</v>
      </c>
      <c r="C3498" s="685" t="s">
        <v>4419</v>
      </c>
      <c r="D3498" s="678">
        <v>1.1599999999999999</v>
      </c>
      <c r="E3498" s="654"/>
    </row>
    <row r="3499" spans="1:5" x14ac:dyDescent="0.2">
      <c r="A3499" s="674"/>
      <c r="B3499" s="685" t="s">
        <v>4420</v>
      </c>
      <c r="C3499" s="685" t="s">
        <v>4419</v>
      </c>
      <c r="D3499" s="678">
        <v>1.1599999999999999</v>
      </c>
      <c r="E3499" s="654"/>
    </row>
    <row r="3500" spans="1:5" x14ac:dyDescent="0.2">
      <c r="A3500" s="674"/>
      <c r="B3500" s="685" t="s">
        <v>4421</v>
      </c>
      <c r="C3500" s="685" t="s">
        <v>4422</v>
      </c>
      <c r="D3500" s="678">
        <v>1.1599999999999999</v>
      </c>
      <c r="E3500" s="654"/>
    </row>
    <row r="3501" spans="1:5" x14ac:dyDescent="0.2">
      <c r="A3501" s="674"/>
      <c r="B3501" s="685" t="s">
        <v>4423</v>
      </c>
      <c r="C3501" s="685" t="s">
        <v>4424</v>
      </c>
      <c r="D3501" s="678">
        <v>1.1599999999999999</v>
      </c>
      <c r="E3501" s="654"/>
    </row>
    <row r="3502" spans="1:5" x14ac:dyDescent="0.2">
      <c r="A3502" s="674"/>
      <c r="B3502" s="685" t="s">
        <v>4425</v>
      </c>
      <c r="C3502" s="685" t="s">
        <v>4426</v>
      </c>
      <c r="D3502" s="678">
        <v>1.1599999999999999</v>
      </c>
      <c r="E3502" s="654"/>
    </row>
    <row r="3503" spans="1:5" x14ac:dyDescent="0.2">
      <c r="A3503" s="674"/>
      <c r="B3503" s="685" t="s">
        <v>4427</v>
      </c>
      <c r="C3503" s="685" t="s">
        <v>4428</v>
      </c>
      <c r="D3503" s="678">
        <v>1.1599999999999999</v>
      </c>
      <c r="E3503" s="654"/>
    </row>
    <row r="3504" spans="1:5" x14ac:dyDescent="0.2">
      <c r="A3504" s="674"/>
      <c r="B3504" s="685" t="s">
        <v>4429</v>
      </c>
      <c r="C3504" s="685" t="s">
        <v>4428</v>
      </c>
      <c r="D3504" s="678">
        <v>1.1599999999999999</v>
      </c>
      <c r="E3504" s="654"/>
    </row>
    <row r="3505" spans="1:5" x14ac:dyDescent="0.2">
      <c r="A3505" s="674"/>
      <c r="B3505" s="685" t="s">
        <v>4430</v>
      </c>
      <c r="C3505" s="685" t="s">
        <v>4428</v>
      </c>
      <c r="D3505" s="678">
        <v>1.1599999999999999</v>
      </c>
      <c r="E3505" s="654"/>
    </row>
    <row r="3506" spans="1:5" x14ac:dyDescent="0.2">
      <c r="A3506" s="674"/>
      <c r="B3506" s="685" t="s">
        <v>4431</v>
      </c>
      <c r="C3506" s="685" t="s">
        <v>4428</v>
      </c>
      <c r="D3506" s="678">
        <v>1.1599999999999999</v>
      </c>
      <c r="E3506" s="654"/>
    </row>
    <row r="3507" spans="1:5" x14ac:dyDescent="0.2">
      <c r="A3507" s="674"/>
      <c r="B3507" s="685" t="s">
        <v>4432</v>
      </c>
      <c r="C3507" s="685" t="s">
        <v>4428</v>
      </c>
      <c r="D3507" s="678">
        <v>1.1599999999999999</v>
      </c>
      <c r="E3507" s="654"/>
    </row>
    <row r="3508" spans="1:5" x14ac:dyDescent="0.2">
      <c r="A3508" s="674"/>
      <c r="B3508" s="685" t="s">
        <v>4433</v>
      </c>
      <c r="C3508" s="685" t="s">
        <v>4428</v>
      </c>
      <c r="D3508" s="678">
        <v>1.1599999999999999</v>
      </c>
      <c r="E3508" s="654"/>
    </row>
    <row r="3509" spans="1:5" x14ac:dyDescent="0.2">
      <c r="A3509" s="674"/>
      <c r="B3509" s="685" t="s">
        <v>4434</v>
      </c>
      <c r="C3509" s="685" t="s">
        <v>4428</v>
      </c>
      <c r="D3509" s="678">
        <v>1.1599999999999999</v>
      </c>
      <c r="E3509" s="654"/>
    </row>
    <row r="3510" spans="1:5" x14ac:dyDescent="0.2">
      <c r="A3510" s="674"/>
      <c r="B3510" s="685" t="s">
        <v>4435</v>
      </c>
      <c r="C3510" s="685" t="s">
        <v>4428</v>
      </c>
      <c r="D3510" s="678">
        <v>1.1599999999999999</v>
      </c>
      <c r="E3510" s="654"/>
    </row>
    <row r="3511" spans="1:5" x14ac:dyDescent="0.2">
      <c r="A3511" s="674"/>
      <c r="B3511" s="685" t="s">
        <v>4436</v>
      </c>
      <c r="C3511" s="685" t="s">
        <v>4428</v>
      </c>
      <c r="D3511" s="678">
        <v>1.1599999999999999</v>
      </c>
      <c r="E3511" s="654"/>
    </row>
    <row r="3512" spans="1:5" x14ac:dyDescent="0.2">
      <c r="A3512" s="674"/>
      <c r="B3512" s="685" t="s">
        <v>4437</v>
      </c>
      <c r="C3512" s="685" t="s">
        <v>4428</v>
      </c>
      <c r="D3512" s="678">
        <v>1.1599999999999999</v>
      </c>
      <c r="E3512" s="654"/>
    </row>
    <row r="3513" spans="1:5" x14ac:dyDescent="0.2">
      <c r="A3513" s="674"/>
      <c r="B3513" s="685" t="s">
        <v>4438</v>
      </c>
      <c r="C3513" s="685" t="s">
        <v>4428</v>
      </c>
      <c r="D3513" s="678">
        <v>1.1599999999999999</v>
      </c>
      <c r="E3513" s="654"/>
    </row>
    <row r="3514" spans="1:5" x14ac:dyDescent="0.2">
      <c r="A3514" s="674"/>
      <c r="B3514" s="685" t="s">
        <v>4439</v>
      </c>
      <c r="C3514" s="685" t="s">
        <v>4428</v>
      </c>
      <c r="D3514" s="678">
        <v>1.1599999999999999</v>
      </c>
      <c r="E3514" s="654"/>
    </row>
    <row r="3515" spans="1:5" x14ac:dyDescent="0.2">
      <c r="A3515" s="674"/>
      <c r="B3515" s="685" t="s">
        <v>4440</v>
      </c>
      <c r="C3515" s="685" t="s">
        <v>4428</v>
      </c>
      <c r="D3515" s="678">
        <v>1.1599999999999999</v>
      </c>
      <c r="E3515" s="654"/>
    </row>
    <row r="3516" spans="1:5" x14ac:dyDescent="0.2">
      <c r="A3516" s="674"/>
      <c r="B3516" s="685" t="s">
        <v>4441</v>
      </c>
      <c r="C3516" s="685" t="s">
        <v>4428</v>
      </c>
      <c r="D3516" s="678">
        <v>1.1599999999999999</v>
      </c>
      <c r="E3516" s="654"/>
    </row>
    <row r="3517" spans="1:5" x14ac:dyDescent="0.2">
      <c r="A3517" s="674"/>
      <c r="B3517" s="685" t="s">
        <v>4442</v>
      </c>
      <c r="C3517" s="685" t="s">
        <v>4443</v>
      </c>
      <c r="D3517" s="678">
        <v>1.1599999999999999</v>
      </c>
      <c r="E3517" s="654"/>
    </row>
    <row r="3518" spans="1:5" x14ac:dyDescent="0.2">
      <c r="A3518" s="674"/>
      <c r="B3518" s="685" t="s">
        <v>4444</v>
      </c>
      <c r="C3518" s="685" t="s">
        <v>4443</v>
      </c>
      <c r="D3518" s="678">
        <v>1.1599999999999999</v>
      </c>
      <c r="E3518" s="654"/>
    </row>
    <row r="3519" spans="1:5" x14ac:dyDescent="0.2">
      <c r="A3519" s="674"/>
      <c r="B3519" s="685" t="s">
        <v>4445</v>
      </c>
      <c r="C3519" s="685" t="s">
        <v>4446</v>
      </c>
      <c r="D3519" s="678">
        <v>1.1599999999999999</v>
      </c>
      <c r="E3519" s="654"/>
    </row>
    <row r="3520" spans="1:5" x14ac:dyDescent="0.2">
      <c r="A3520" s="674"/>
      <c r="B3520" s="685" t="s">
        <v>4447</v>
      </c>
      <c r="C3520" s="685" t="s">
        <v>4446</v>
      </c>
      <c r="D3520" s="678">
        <v>1.1599999999999999</v>
      </c>
      <c r="E3520" s="654"/>
    </row>
    <row r="3521" spans="1:5" x14ac:dyDescent="0.2">
      <c r="A3521" s="674"/>
      <c r="B3521" s="685" t="s">
        <v>4448</v>
      </c>
      <c r="C3521" s="685" t="s">
        <v>4449</v>
      </c>
      <c r="D3521" s="678">
        <v>1.1599999999999999</v>
      </c>
      <c r="E3521" s="654"/>
    </row>
    <row r="3522" spans="1:5" x14ac:dyDescent="0.2">
      <c r="A3522" s="674"/>
      <c r="B3522" s="685" t="s">
        <v>4450</v>
      </c>
      <c r="C3522" s="685" t="s">
        <v>4451</v>
      </c>
      <c r="D3522" s="678">
        <v>5284.0783999999994</v>
      </c>
      <c r="E3522" s="654"/>
    </row>
    <row r="3523" spans="1:5" x14ac:dyDescent="0.2">
      <c r="A3523" s="674"/>
      <c r="B3523" s="685" t="s">
        <v>4452</v>
      </c>
      <c r="C3523" s="685" t="s">
        <v>4451</v>
      </c>
      <c r="D3523" s="678">
        <v>5284.0783999999994</v>
      </c>
      <c r="E3523" s="654"/>
    </row>
    <row r="3524" spans="1:5" x14ac:dyDescent="0.2">
      <c r="A3524" s="674"/>
      <c r="B3524" s="685" t="s">
        <v>4453</v>
      </c>
      <c r="C3524" s="685" t="s">
        <v>4451</v>
      </c>
      <c r="D3524" s="678">
        <v>5284.0783999999994</v>
      </c>
      <c r="E3524" s="654"/>
    </row>
    <row r="3525" spans="1:5" x14ac:dyDescent="0.2">
      <c r="A3525" s="674"/>
      <c r="B3525" s="685" t="s">
        <v>4454</v>
      </c>
      <c r="C3525" s="685" t="s">
        <v>4451</v>
      </c>
      <c r="D3525" s="678">
        <v>5284.0783999999994</v>
      </c>
      <c r="E3525" s="654"/>
    </row>
    <row r="3526" spans="1:5" x14ac:dyDescent="0.2">
      <c r="A3526" s="674"/>
      <c r="B3526" s="685" t="s">
        <v>4455</v>
      </c>
      <c r="C3526" s="685" t="s">
        <v>4451</v>
      </c>
      <c r="D3526" s="678">
        <v>5284.0783999999994</v>
      </c>
      <c r="E3526" s="654"/>
    </row>
    <row r="3527" spans="1:5" x14ac:dyDescent="0.2">
      <c r="A3527" s="674"/>
      <c r="B3527" s="685" t="s">
        <v>4456</v>
      </c>
      <c r="C3527" s="685" t="s">
        <v>4451</v>
      </c>
      <c r="D3527" s="678">
        <v>5284.0783999999994</v>
      </c>
      <c r="E3527" s="654"/>
    </row>
    <row r="3528" spans="1:5" x14ac:dyDescent="0.2">
      <c r="A3528" s="674"/>
      <c r="B3528" s="685" t="s">
        <v>4457</v>
      </c>
      <c r="C3528" s="685" t="s">
        <v>4451</v>
      </c>
      <c r="D3528" s="678">
        <v>5284.0783999999994</v>
      </c>
      <c r="E3528" s="654"/>
    </row>
    <row r="3529" spans="1:5" x14ac:dyDescent="0.2">
      <c r="A3529" s="674"/>
      <c r="B3529" s="685" t="s">
        <v>4458</v>
      </c>
      <c r="C3529" s="685" t="s">
        <v>4451</v>
      </c>
      <c r="D3529" s="678">
        <v>5284.0783999999994</v>
      </c>
      <c r="E3529" s="654"/>
    </row>
    <row r="3530" spans="1:5" x14ac:dyDescent="0.2">
      <c r="A3530" s="674"/>
      <c r="B3530" s="685" t="s">
        <v>4459</v>
      </c>
      <c r="C3530" s="685" t="s">
        <v>4451</v>
      </c>
      <c r="D3530" s="678">
        <v>5284.0783999999994</v>
      </c>
      <c r="E3530" s="654"/>
    </row>
    <row r="3531" spans="1:5" x14ac:dyDescent="0.2">
      <c r="A3531" s="674"/>
      <c r="B3531" s="685" t="s">
        <v>4460</v>
      </c>
      <c r="C3531" s="685" t="s">
        <v>4451</v>
      </c>
      <c r="D3531" s="678">
        <v>5284.0783999999994</v>
      </c>
      <c r="E3531" s="654"/>
    </row>
    <row r="3532" spans="1:5" x14ac:dyDescent="0.2">
      <c r="A3532" s="674"/>
      <c r="B3532" s="685" t="s">
        <v>4461</v>
      </c>
      <c r="C3532" s="685" t="s">
        <v>4451</v>
      </c>
      <c r="D3532" s="678">
        <v>5284.0783999999994</v>
      </c>
      <c r="E3532" s="654"/>
    </row>
    <row r="3533" spans="1:5" x14ac:dyDescent="0.2">
      <c r="A3533" s="674"/>
      <c r="B3533" s="685" t="s">
        <v>4462</v>
      </c>
      <c r="C3533" s="685" t="s">
        <v>4451</v>
      </c>
      <c r="D3533" s="678">
        <v>5284.0783999999994</v>
      </c>
      <c r="E3533" s="654"/>
    </row>
    <row r="3534" spans="1:5" x14ac:dyDescent="0.2">
      <c r="A3534" s="674"/>
      <c r="B3534" s="685" t="s">
        <v>4463</v>
      </c>
      <c r="C3534" s="685" t="s">
        <v>4451</v>
      </c>
      <c r="D3534" s="678">
        <v>5284.0783999999994</v>
      </c>
      <c r="E3534" s="654"/>
    </row>
    <row r="3535" spans="1:5" x14ac:dyDescent="0.2">
      <c r="A3535" s="674"/>
      <c r="B3535" s="685" t="s">
        <v>4464</v>
      </c>
      <c r="C3535" s="685" t="s">
        <v>4451</v>
      </c>
      <c r="D3535" s="678">
        <v>5284.0783999999994</v>
      </c>
      <c r="E3535" s="654"/>
    </row>
    <row r="3536" spans="1:5" x14ac:dyDescent="0.2">
      <c r="A3536" s="674"/>
      <c r="B3536" s="685" t="s">
        <v>4465</v>
      </c>
      <c r="C3536" s="685" t="s">
        <v>4466</v>
      </c>
      <c r="D3536" s="678">
        <v>13688.997600000001</v>
      </c>
      <c r="E3536" s="654"/>
    </row>
    <row r="3537" spans="1:5" x14ac:dyDescent="0.2">
      <c r="A3537" s="674"/>
      <c r="B3537" s="685" t="s">
        <v>4467</v>
      </c>
      <c r="C3537" s="685" t="s">
        <v>4468</v>
      </c>
      <c r="D3537" s="678">
        <v>164741.2512</v>
      </c>
      <c r="E3537" s="654"/>
    </row>
    <row r="3538" spans="1:5" x14ac:dyDescent="0.2">
      <c r="A3538" s="674"/>
      <c r="B3538" s="685" t="s">
        <v>4469</v>
      </c>
      <c r="C3538" s="685" t="s">
        <v>4470</v>
      </c>
      <c r="D3538" s="678">
        <v>1.1599999999999999</v>
      </c>
      <c r="E3538" s="654"/>
    </row>
    <row r="3539" spans="1:5" x14ac:dyDescent="0.2">
      <c r="A3539" s="674"/>
      <c r="B3539" s="685" t="s">
        <v>4471</v>
      </c>
      <c r="C3539" s="685" t="s">
        <v>4472</v>
      </c>
      <c r="D3539" s="678">
        <v>3401.12</v>
      </c>
      <c r="E3539" s="654"/>
    </row>
    <row r="3540" spans="1:5" x14ac:dyDescent="0.2">
      <c r="A3540" s="674"/>
      <c r="B3540" s="685" t="s">
        <v>4473</v>
      </c>
      <c r="C3540" s="685" t="s">
        <v>4474</v>
      </c>
      <c r="D3540" s="678">
        <v>1.1599999999999999</v>
      </c>
      <c r="E3540" s="654"/>
    </row>
    <row r="3541" spans="1:5" x14ac:dyDescent="0.2">
      <c r="A3541" s="674"/>
      <c r="B3541" s="685" t="s">
        <v>4475</v>
      </c>
      <c r="C3541" s="685" t="s">
        <v>4474</v>
      </c>
      <c r="D3541" s="678">
        <v>1.1599999999999999</v>
      </c>
      <c r="E3541" s="654"/>
    </row>
    <row r="3542" spans="1:5" x14ac:dyDescent="0.2">
      <c r="A3542" s="674"/>
      <c r="B3542" s="685" t="s">
        <v>4476</v>
      </c>
      <c r="C3542" s="685" t="s">
        <v>4474</v>
      </c>
      <c r="D3542" s="678">
        <v>1.1599999999999999</v>
      </c>
      <c r="E3542" s="654"/>
    </row>
    <row r="3543" spans="1:5" x14ac:dyDescent="0.2">
      <c r="A3543" s="674"/>
      <c r="B3543" s="685" t="s">
        <v>4477</v>
      </c>
      <c r="C3543" s="685" t="s">
        <v>4474</v>
      </c>
      <c r="D3543" s="678">
        <v>1.1599999999999999</v>
      </c>
      <c r="E3543" s="654"/>
    </row>
    <row r="3544" spans="1:5" x14ac:dyDescent="0.2">
      <c r="A3544" s="674"/>
      <c r="B3544" s="685" t="s">
        <v>4478</v>
      </c>
      <c r="C3544" s="685" t="s">
        <v>4479</v>
      </c>
      <c r="D3544" s="678">
        <v>1.1599999999999999</v>
      </c>
      <c r="E3544" s="654"/>
    </row>
    <row r="3545" spans="1:5" x14ac:dyDescent="0.2">
      <c r="A3545" s="674"/>
      <c r="B3545" s="685" t="s">
        <v>4480</v>
      </c>
      <c r="C3545" s="685" t="s">
        <v>4479</v>
      </c>
      <c r="D3545" s="678">
        <v>1.1599999999999999</v>
      </c>
      <c r="E3545" s="654"/>
    </row>
    <row r="3546" spans="1:5" x14ac:dyDescent="0.2">
      <c r="A3546" s="674"/>
      <c r="B3546" s="685" t="s">
        <v>4481</v>
      </c>
      <c r="C3546" s="685" t="s">
        <v>4479</v>
      </c>
      <c r="D3546" s="678">
        <v>1.1599999999999999</v>
      </c>
      <c r="E3546" s="654"/>
    </row>
    <row r="3547" spans="1:5" x14ac:dyDescent="0.2">
      <c r="A3547" s="674"/>
      <c r="B3547" s="685" t="s">
        <v>4482</v>
      </c>
      <c r="C3547" s="685" t="s">
        <v>4479</v>
      </c>
      <c r="D3547" s="678">
        <v>1.1599999999999999</v>
      </c>
      <c r="E3547" s="654"/>
    </row>
    <row r="3548" spans="1:5" x14ac:dyDescent="0.2">
      <c r="A3548" s="674"/>
      <c r="B3548" s="685" t="s">
        <v>4483</v>
      </c>
      <c r="C3548" s="685" t="s">
        <v>4484</v>
      </c>
      <c r="D3548" s="678">
        <v>1.1599999999999999</v>
      </c>
      <c r="E3548" s="654"/>
    </row>
    <row r="3549" spans="1:5" x14ac:dyDescent="0.2">
      <c r="A3549" s="674"/>
      <c r="B3549" s="685" t="s">
        <v>4485</v>
      </c>
      <c r="C3549" s="685" t="s">
        <v>4484</v>
      </c>
      <c r="D3549" s="678">
        <v>1.1599999999999999</v>
      </c>
      <c r="E3549" s="654"/>
    </row>
    <row r="3550" spans="1:5" x14ac:dyDescent="0.2">
      <c r="A3550" s="674"/>
      <c r="B3550" s="685" t="s">
        <v>4486</v>
      </c>
      <c r="C3550" s="685" t="s">
        <v>4484</v>
      </c>
      <c r="D3550" s="678">
        <v>1.1599999999999999</v>
      </c>
      <c r="E3550" s="654"/>
    </row>
    <row r="3551" spans="1:5" x14ac:dyDescent="0.2">
      <c r="A3551" s="674"/>
      <c r="B3551" s="685" t="s">
        <v>4487</v>
      </c>
      <c r="C3551" s="685" t="s">
        <v>4484</v>
      </c>
      <c r="D3551" s="678">
        <v>1.1599999999999999</v>
      </c>
      <c r="E3551" s="654"/>
    </row>
    <row r="3552" spans="1:5" x14ac:dyDescent="0.2">
      <c r="A3552" s="674"/>
      <c r="B3552" s="685" t="s">
        <v>4488</v>
      </c>
      <c r="C3552" s="685" t="s">
        <v>4484</v>
      </c>
      <c r="D3552" s="678">
        <v>1.1599999999999999</v>
      </c>
      <c r="E3552" s="654"/>
    </row>
    <row r="3553" spans="1:5" x14ac:dyDescent="0.2">
      <c r="A3553" s="674"/>
      <c r="B3553" s="685" t="s">
        <v>4489</v>
      </c>
      <c r="C3553" s="685" t="s">
        <v>4484</v>
      </c>
      <c r="D3553" s="678">
        <v>1.1599999999999999</v>
      </c>
      <c r="E3553" s="654"/>
    </row>
    <row r="3554" spans="1:5" x14ac:dyDescent="0.2">
      <c r="A3554" s="674"/>
      <c r="B3554" s="685" t="s">
        <v>4490</v>
      </c>
      <c r="C3554" s="685" t="s">
        <v>4484</v>
      </c>
      <c r="D3554" s="678">
        <v>1.1599999999999999</v>
      </c>
      <c r="E3554" s="654"/>
    </row>
    <row r="3555" spans="1:5" x14ac:dyDescent="0.2">
      <c r="A3555" s="674"/>
      <c r="B3555" s="685" t="s">
        <v>4491</v>
      </c>
      <c r="C3555" s="685" t="s">
        <v>4492</v>
      </c>
      <c r="D3555" s="678">
        <v>1.1599999999999999</v>
      </c>
      <c r="E3555" s="654"/>
    </row>
    <row r="3556" spans="1:5" x14ac:dyDescent="0.2">
      <c r="A3556" s="674"/>
      <c r="B3556" s="685" t="s">
        <v>4493</v>
      </c>
      <c r="C3556" s="685" t="s">
        <v>4492</v>
      </c>
      <c r="D3556" s="678">
        <v>1.1599999999999999</v>
      </c>
      <c r="E3556" s="654"/>
    </row>
    <row r="3557" spans="1:5" x14ac:dyDescent="0.2">
      <c r="A3557" s="674"/>
      <c r="B3557" s="685" t="s">
        <v>4494</v>
      </c>
      <c r="C3557" s="685" t="s">
        <v>4492</v>
      </c>
      <c r="D3557" s="678">
        <v>1.1599999999999999</v>
      </c>
      <c r="E3557" s="654"/>
    </row>
    <row r="3558" spans="1:5" x14ac:dyDescent="0.2">
      <c r="A3558" s="674"/>
      <c r="B3558" s="685" t="s">
        <v>4495</v>
      </c>
      <c r="C3558" s="685" t="s">
        <v>4492</v>
      </c>
      <c r="D3558" s="678">
        <v>1.1599999999999999</v>
      </c>
      <c r="E3558" s="654"/>
    </row>
    <row r="3559" spans="1:5" x14ac:dyDescent="0.2">
      <c r="A3559" s="674"/>
      <c r="B3559" s="685" t="s">
        <v>4496</v>
      </c>
      <c r="C3559" s="685" t="s">
        <v>4492</v>
      </c>
      <c r="D3559" s="678">
        <v>1.1599999999999999</v>
      </c>
      <c r="E3559" s="654"/>
    </row>
    <row r="3560" spans="1:5" x14ac:dyDescent="0.2">
      <c r="A3560" s="674"/>
      <c r="B3560" s="685" t="s">
        <v>4497</v>
      </c>
      <c r="C3560" s="685" t="s">
        <v>4492</v>
      </c>
      <c r="D3560" s="678">
        <v>1.1599999999999999</v>
      </c>
      <c r="E3560" s="654"/>
    </row>
    <row r="3561" spans="1:5" x14ac:dyDescent="0.2">
      <c r="A3561" s="674"/>
      <c r="B3561" s="685" t="s">
        <v>4498</v>
      </c>
      <c r="C3561" s="685" t="s">
        <v>4499</v>
      </c>
      <c r="D3561" s="678">
        <v>1.1599999999999999</v>
      </c>
      <c r="E3561" s="654"/>
    </row>
    <row r="3562" spans="1:5" x14ac:dyDescent="0.2">
      <c r="A3562" s="674"/>
      <c r="B3562" s="685" t="s">
        <v>4500</v>
      </c>
      <c r="C3562" s="685" t="s">
        <v>4499</v>
      </c>
      <c r="D3562" s="678">
        <v>1.1599999999999999</v>
      </c>
      <c r="E3562" s="654"/>
    </row>
    <row r="3563" spans="1:5" x14ac:dyDescent="0.2">
      <c r="A3563" s="674"/>
      <c r="B3563" s="685" t="s">
        <v>4501</v>
      </c>
      <c r="C3563" s="685" t="s">
        <v>4499</v>
      </c>
      <c r="D3563" s="678">
        <v>1.1599999999999999</v>
      </c>
      <c r="E3563" s="654"/>
    </row>
    <row r="3564" spans="1:5" x14ac:dyDescent="0.2">
      <c r="A3564" s="674"/>
      <c r="B3564" s="685" t="s">
        <v>4502</v>
      </c>
      <c r="C3564" s="685" t="s">
        <v>4499</v>
      </c>
      <c r="D3564" s="678">
        <v>1.1599999999999999</v>
      </c>
      <c r="E3564" s="654"/>
    </row>
    <row r="3565" spans="1:5" x14ac:dyDescent="0.2">
      <c r="A3565" s="674"/>
      <c r="B3565" s="685" t="s">
        <v>4503</v>
      </c>
      <c r="C3565" s="685" t="s">
        <v>4504</v>
      </c>
      <c r="D3565" s="678">
        <v>1.1599999999999999</v>
      </c>
      <c r="E3565" s="654"/>
    </row>
    <row r="3566" spans="1:5" x14ac:dyDescent="0.2">
      <c r="A3566" s="674"/>
      <c r="B3566" s="685" t="s">
        <v>4505</v>
      </c>
      <c r="C3566" s="685" t="s">
        <v>4504</v>
      </c>
      <c r="D3566" s="678">
        <v>1.1599999999999999</v>
      </c>
      <c r="E3566" s="654"/>
    </row>
    <row r="3567" spans="1:5" x14ac:dyDescent="0.2">
      <c r="A3567" s="674"/>
      <c r="B3567" s="685" t="s">
        <v>4506</v>
      </c>
      <c r="C3567" s="685" t="s">
        <v>4507</v>
      </c>
      <c r="D3567" s="678">
        <v>591.6</v>
      </c>
      <c r="E3567" s="654"/>
    </row>
    <row r="3568" spans="1:5" x14ac:dyDescent="0.2">
      <c r="A3568" s="674"/>
      <c r="B3568" s="685" t="s">
        <v>4508</v>
      </c>
      <c r="C3568" s="685" t="s">
        <v>4507</v>
      </c>
      <c r="D3568" s="678">
        <v>591.6</v>
      </c>
      <c r="E3568" s="654"/>
    </row>
    <row r="3569" spans="1:5" x14ac:dyDescent="0.2">
      <c r="A3569" s="674"/>
      <c r="B3569" s="685" t="s">
        <v>4509</v>
      </c>
      <c r="C3569" s="685" t="s">
        <v>4507</v>
      </c>
      <c r="D3569" s="678">
        <v>591.6</v>
      </c>
      <c r="E3569" s="654"/>
    </row>
    <row r="3570" spans="1:5" x14ac:dyDescent="0.2">
      <c r="A3570" s="674"/>
      <c r="B3570" s="685" t="s">
        <v>4510</v>
      </c>
      <c r="C3570" s="685" t="s">
        <v>4507</v>
      </c>
      <c r="D3570" s="678">
        <v>591.6</v>
      </c>
      <c r="E3570" s="654"/>
    </row>
    <row r="3571" spans="1:5" x14ac:dyDescent="0.2">
      <c r="A3571" s="674"/>
      <c r="B3571" s="685" t="s">
        <v>4511</v>
      </c>
      <c r="C3571" s="685" t="s">
        <v>4507</v>
      </c>
      <c r="D3571" s="678">
        <v>591.6</v>
      </c>
      <c r="E3571" s="654"/>
    </row>
    <row r="3572" spans="1:5" x14ac:dyDescent="0.2">
      <c r="A3572" s="674"/>
      <c r="B3572" s="685" t="s">
        <v>4512</v>
      </c>
      <c r="C3572" s="685" t="s">
        <v>4507</v>
      </c>
      <c r="D3572" s="678">
        <v>591.6</v>
      </c>
      <c r="E3572" s="654"/>
    </row>
    <row r="3573" spans="1:5" x14ac:dyDescent="0.2">
      <c r="A3573" s="674"/>
      <c r="B3573" s="685" t="s">
        <v>4513</v>
      </c>
      <c r="C3573" s="685" t="s">
        <v>4507</v>
      </c>
      <c r="D3573" s="678">
        <v>591.6</v>
      </c>
      <c r="E3573" s="654"/>
    </row>
    <row r="3574" spans="1:5" x14ac:dyDescent="0.2">
      <c r="A3574" s="674"/>
      <c r="B3574" s="685" t="s">
        <v>4514</v>
      </c>
      <c r="C3574" s="685" t="s">
        <v>4507</v>
      </c>
      <c r="D3574" s="678">
        <v>591.6</v>
      </c>
      <c r="E3574" s="654"/>
    </row>
    <row r="3575" spans="1:5" x14ac:dyDescent="0.2">
      <c r="A3575" s="674"/>
      <c r="B3575" s="685" t="s">
        <v>4515</v>
      </c>
      <c r="C3575" s="685" t="s">
        <v>4507</v>
      </c>
      <c r="D3575" s="678">
        <v>591.6</v>
      </c>
      <c r="E3575" s="654"/>
    </row>
    <row r="3576" spans="1:5" x14ac:dyDescent="0.2">
      <c r="A3576" s="674"/>
      <c r="B3576" s="685" t="s">
        <v>4516</v>
      </c>
      <c r="C3576" s="685" t="s">
        <v>4507</v>
      </c>
      <c r="D3576" s="678">
        <v>591.6</v>
      </c>
      <c r="E3576" s="654"/>
    </row>
    <row r="3577" spans="1:5" x14ac:dyDescent="0.2">
      <c r="A3577" s="674"/>
      <c r="B3577" s="685" t="s">
        <v>4517</v>
      </c>
      <c r="C3577" s="685" t="s">
        <v>4518</v>
      </c>
      <c r="D3577" s="678">
        <v>1.1599999999999999</v>
      </c>
      <c r="E3577" s="654"/>
    </row>
    <row r="3578" spans="1:5" x14ac:dyDescent="0.2">
      <c r="A3578" s="674"/>
      <c r="B3578" s="685" t="s">
        <v>4519</v>
      </c>
      <c r="C3578" s="685" t="s">
        <v>4518</v>
      </c>
      <c r="D3578" s="678">
        <v>1.1599999999999999</v>
      </c>
      <c r="E3578" s="654"/>
    </row>
    <row r="3579" spans="1:5" x14ac:dyDescent="0.2">
      <c r="A3579" s="674"/>
      <c r="B3579" s="685" t="s">
        <v>4520</v>
      </c>
      <c r="C3579" s="685" t="s">
        <v>4518</v>
      </c>
      <c r="D3579" s="678">
        <v>1.1599999999999999</v>
      </c>
      <c r="E3579" s="654"/>
    </row>
    <row r="3580" spans="1:5" x14ac:dyDescent="0.2">
      <c r="A3580" s="674"/>
      <c r="B3580" s="685" t="s">
        <v>4521</v>
      </c>
      <c r="C3580" s="685" t="s">
        <v>4518</v>
      </c>
      <c r="D3580" s="678">
        <v>1.1599999999999999</v>
      </c>
      <c r="E3580" s="654"/>
    </row>
    <row r="3581" spans="1:5" x14ac:dyDescent="0.2">
      <c r="A3581" s="674"/>
      <c r="B3581" s="685" t="s">
        <v>4522</v>
      </c>
      <c r="C3581" s="685" t="s">
        <v>4518</v>
      </c>
      <c r="D3581" s="678">
        <v>1.1599999999999999</v>
      </c>
      <c r="E3581" s="654"/>
    </row>
    <row r="3582" spans="1:5" x14ac:dyDescent="0.2">
      <c r="A3582" s="674"/>
      <c r="B3582" s="685" t="s">
        <v>4523</v>
      </c>
      <c r="C3582" s="685" t="s">
        <v>4518</v>
      </c>
      <c r="D3582" s="678">
        <v>1.1599999999999999</v>
      </c>
      <c r="E3582" s="654"/>
    </row>
    <row r="3583" spans="1:5" x14ac:dyDescent="0.2">
      <c r="A3583" s="674"/>
      <c r="B3583" s="685" t="s">
        <v>4524</v>
      </c>
      <c r="C3583" s="685" t="s">
        <v>4518</v>
      </c>
      <c r="D3583" s="678">
        <v>1.1599999999999999</v>
      </c>
      <c r="E3583" s="654"/>
    </row>
    <row r="3584" spans="1:5" x14ac:dyDescent="0.2">
      <c r="A3584" s="674"/>
      <c r="B3584" s="685" t="s">
        <v>4525</v>
      </c>
      <c r="C3584" s="685" t="s">
        <v>4518</v>
      </c>
      <c r="D3584" s="678">
        <v>1.1599999999999999</v>
      </c>
      <c r="E3584" s="654"/>
    </row>
    <row r="3585" spans="1:5" x14ac:dyDescent="0.2">
      <c r="A3585" s="674"/>
      <c r="B3585" s="685" t="s">
        <v>4526</v>
      </c>
      <c r="C3585" s="685" t="s">
        <v>4518</v>
      </c>
      <c r="D3585" s="678">
        <v>1.1599999999999999</v>
      </c>
      <c r="E3585" s="654"/>
    </row>
    <row r="3586" spans="1:5" x14ac:dyDescent="0.2">
      <c r="A3586" s="674"/>
      <c r="B3586" s="685" t="s">
        <v>4527</v>
      </c>
      <c r="C3586" s="685" t="s">
        <v>4518</v>
      </c>
      <c r="D3586" s="678">
        <v>1.1599999999999999</v>
      </c>
      <c r="E3586" s="654"/>
    </row>
    <row r="3587" spans="1:5" x14ac:dyDescent="0.2">
      <c r="A3587" s="674"/>
      <c r="B3587" s="685" t="s">
        <v>4528</v>
      </c>
      <c r="C3587" s="685" t="s">
        <v>4529</v>
      </c>
      <c r="D3587" s="678">
        <v>1.1599999999999999</v>
      </c>
      <c r="E3587" s="654"/>
    </row>
    <row r="3588" spans="1:5" x14ac:dyDescent="0.2">
      <c r="A3588" s="674"/>
      <c r="B3588" s="685" t="s">
        <v>4530</v>
      </c>
      <c r="C3588" s="685" t="s">
        <v>4531</v>
      </c>
      <c r="D3588" s="678">
        <v>1.1599999999999999</v>
      </c>
      <c r="E3588" s="654"/>
    </row>
    <row r="3589" spans="1:5" x14ac:dyDescent="0.2">
      <c r="A3589" s="674"/>
      <c r="B3589" s="685" t="s">
        <v>4532</v>
      </c>
      <c r="C3589" s="685" t="s">
        <v>4531</v>
      </c>
      <c r="D3589" s="678">
        <v>1.1599999999999999</v>
      </c>
      <c r="E3589" s="654"/>
    </row>
    <row r="3590" spans="1:5" x14ac:dyDescent="0.2">
      <c r="A3590" s="674"/>
      <c r="B3590" s="685" t="s">
        <v>4533</v>
      </c>
      <c r="C3590" s="685" t="s">
        <v>4531</v>
      </c>
      <c r="D3590" s="678">
        <v>1.1599999999999999</v>
      </c>
      <c r="E3590" s="654"/>
    </row>
    <row r="3591" spans="1:5" x14ac:dyDescent="0.2">
      <c r="A3591" s="674"/>
      <c r="B3591" s="685" t="s">
        <v>4534</v>
      </c>
      <c r="C3591" s="685" t="s">
        <v>4531</v>
      </c>
      <c r="D3591" s="678">
        <v>1.1599999999999999</v>
      </c>
      <c r="E3591" s="654"/>
    </row>
    <row r="3592" spans="1:5" x14ac:dyDescent="0.2">
      <c r="A3592" s="674"/>
      <c r="B3592" s="685" t="s">
        <v>4535</v>
      </c>
      <c r="C3592" s="685" t="s">
        <v>4531</v>
      </c>
      <c r="D3592" s="678">
        <v>1.1599999999999999</v>
      </c>
      <c r="E3592" s="654"/>
    </row>
    <row r="3593" spans="1:5" x14ac:dyDescent="0.2">
      <c r="A3593" s="674"/>
      <c r="B3593" s="685" t="s">
        <v>4536</v>
      </c>
      <c r="C3593" s="685" t="s">
        <v>4531</v>
      </c>
      <c r="D3593" s="678">
        <v>1.1599999999999999</v>
      </c>
      <c r="E3593" s="654"/>
    </row>
    <row r="3594" spans="1:5" x14ac:dyDescent="0.2">
      <c r="A3594" s="674"/>
      <c r="B3594" s="685" t="s">
        <v>4537</v>
      </c>
      <c r="C3594" s="685" t="s">
        <v>4531</v>
      </c>
      <c r="D3594" s="678">
        <v>1.1599999999999999</v>
      </c>
      <c r="E3594" s="654"/>
    </row>
    <row r="3595" spans="1:5" x14ac:dyDescent="0.2">
      <c r="A3595" s="674"/>
      <c r="B3595" s="685" t="s">
        <v>4538</v>
      </c>
      <c r="C3595" s="685" t="s">
        <v>4531</v>
      </c>
      <c r="D3595" s="678">
        <v>1.1599999999999999</v>
      </c>
      <c r="E3595" s="654"/>
    </row>
    <row r="3596" spans="1:5" x14ac:dyDescent="0.2">
      <c r="A3596" s="674"/>
      <c r="B3596" s="685" t="s">
        <v>4539</v>
      </c>
      <c r="C3596" s="685" t="s">
        <v>4531</v>
      </c>
      <c r="D3596" s="678">
        <v>1.1599999999999999</v>
      </c>
      <c r="E3596" s="654"/>
    </row>
    <row r="3597" spans="1:5" x14ac:dyDescent="0.2">
      <c r="A3597" s="674"/>
      <c r="B3597" s="685" t="s">
        <v>4540</v>
      </c>
      <c r="C3597" s="685" t="s">
        <v>4531</v>
      </c>
      <c r="D3597" s="678">
        <v>1.1599999999999999</v>
      </c>
      <c r="E3597" s="654"/>
    </row>
    <row r="3598" spans="1:5" x14ac:dyDescent="0.2">
      <c r="A3598" s="674"/>
      <c r="B3598" s="685" t="s">
        <v>4541</v>
      </c>
      <c r="C3598" s="685" t="s">
        <v>4542</v>
      </c>
      <c r="D3598" s="678">
        <v>250.00320000000002</v>
      </c>
      <c r="E3598" s="654"/>
    </row>
    <row r="3599" spans="1:5" x14ac:dyDescent="0.2">
      <c r="A3599" s="674"/>
      <c r="B3599" s="685" t="s">
        <v>4543</v>
      </c>
      <c r="C3599" s="685" t="s">
        <v>4542</v>
      </c>
      <c r="D3599" s="678">
        <v>250.00320000000002</v>
      </c>
      <c r="E3599" s="654"/>
    </row>
    <row r="3600" spans="1:5" x14ac:dyDescent="0.2">
      <c r="A3600" s="674"/>
      <c r="B3600" s="685" t="s">
        <v>4544</v>
      </c>
      <c r="C3600" s="685" t="s">
        <v>4542</v>
      </c>
      <c r="D3600" s="678">
        <v>250.00320000000002</v>
      </c>
      <c r="E3600" s="654"/>
    </row>
    <row r="3601" spans="1:5" x14ac:dyDescent="0.2">
      <c r="A3601" s="674"/>
      <c r="B3601" s="685" t="s">
        <v>4545</v>
      </c>
      <c r="C3601" s="685" t="s">
        <v>4542</v>
      </c>
      <c r="D3601" s="678">
        <v>250.00320000000002</v>
      </c>
      <c r="E3601" s="654"/>
    </row>
    <row r="3602" spans="1:5" x14ac:dyDescent="0.2">
      <c r="A3602" s="674"/>
      <c r="B3602" s="685" t="s">
        <v>4546</v>
      </c>
      <c r="C3602" s="685" t="s">
        <v>4542</v>
      </c>
      <c r="D3602" s="678">
        <v>250.00320000000002</v>
      </c>
      <c r="E3602" s="654"/>
    </row>
    <row r="3603" spans="1:5" x14ac:dyDescent="0.2">
      <c r="A3603" s="674"/>
      <c r="B3603" s="685" t="s">
        <v>4547</v>
      </c>
      <c r="C3603" s="685" t="s">
        <v>4542</v>
      </c>
      <c r="D3603" s="678">
        <v>250.00320000000002</v>
      </c>
      <c r="E3603" s="654"/>
    </row>
    <row r="3604" spans="1:5" x14ac:dyDescent="0.2">
      <c r="A3604" s="674"/>
      <c r="B3604" s="685" t="s">
        <v>4548</v>
      </c>
      <c r="C3604" s="685" t="s">
        <v>4542</v>
      </c>
      <c r="D3604" s="678">
        <v>250.00320000000002</v>
      </c>
      <c r="E3604" s="654"/>
    </row>
    <row r="3605" spans="1:5" x14ac:dyDescent="0.2">
      <c r="A3605" s="674"/>
      <c r="B3605" s="685" t="s">
        <v>4549</v>
      </c>
      <c r="C3605" s="685" t="s">
        <v>4542</v>
      </c>
      <c r="D3605" s="678">
        <v>250.00320000000002</v>
      </c>
      <c r="E3605" s="654"/>
    </row>
    <row r="3606" spans="1:5" x14ac:dyDescent="0.2">
      <c r="A3606" s="674"/>
      <c r="B3606" s="685" t="s">
        <v>4550</v>
      </c>
      <c r="C3606" s="685" t="s">
        <v>4542</v>
      </c>
      <c r="D3606" s="678">
        <v>250.00320000000002</v>
      </c>
      <c r="E3606" s="654"/>
    </row>
    <row r="3607" spans="1:5" x14ac:dyDescent="0.2">
      <c r="A3607" s="674"/>
      <c r="B3607" s="685" t="s">
        <v>4551</v>
      </c>
      <c r="C3607" s="685" t="s">
        <v>4542</v>
      </c>
      <c r="D3607" s="678">
        <v>250.00320000000002</v>
      </c>
      <c r="E3607" s="654"/>
    </row>
    <row r="3608" spans="1:5" x14ac:dyDescent="0.2">
      <c r="A3608" s="674"/>
      <c r="B3608" s="685" t="s">
        <v>4552</v>
      </c>
      <c r="C3608" s="685" t="s">
        <v>4542</v>
      </c>
      <c r="D3608" s="678">
        <v>250.00320000000002</v>
      </c>
      <c r="E3608" s="654"/>
    </row>
    <row r="3609" spans="1:5" x14ac:dyDescent="0.2">
      <c r="A3609" s="674"/>
      <c r="B3609" s="685" t="s">
        <v>4553</v>
      </c>
      <c r="C3609" s="685" t="s">
        <v>4542</v>
      </c>
      <c r="D3609" s="678">
        <v>250.00320000000002</v>
      </c>
      <c r="E3609" s="654"/>
    </row>
    <row r="3610" spans="1:5" x14ac:dyDescent="0.2">
      <c r="A3610" s="674"/>
      <c r="B3610" s="685" t="s">
        <v>4554</v>
      </c>
      <c r="C3610" s="685" t="s">
        <v>4542</v>
      </c>
      <c r="D3610" s="678">
        <v>250.00320000000002</v>
      </c>
      <c r="E3610" s="654"/>
    </row>
    <row r="3611" spans="1:5" x14ac:dyDescent="0.2">
      <c r="A3611" s="674"/>
      <c r="B3611" s="685" t="s">
        <v>4555</v>
      </c>
      <c r="C3611" s="685" t="s">
        <v>4542</v>
      </c>
      <c r="D3611" s="678">
        <v>250.00320000000002</v>
      </c>
      <c r="E3611" s="654"/>
    </row>
    <row r="3612" spans="1:5" x14ac:dyDescent="0.2">
      <c r="A3612" s="674"/>
      <c r="B3612" s="685" t="s">
        <v>4556</v>
      </c>
      <c r="C3612" s="685" t="s">
        <v>4542</v>
      </c>
      <c r="D3612" s="678">
        <v>250.00320000000002</v>
      </c>
      <c r="E3612" s="654"/>
    </row>
    <row r="3613" spans="1:5" x14ac:dyDescent="0.2">
      <c r="A3613" s="674"/>
      <c r="B3613" s="685" t="s">
        <v>4557</v>
      </c>
      <c r="C3613" s="685" t="s">
        <v>4542</v>
      </c>
      <c r="D3613" s="678">
        <v>250.00320000000002</v>
      </c>
      <c r="E3613" s="654"/>
    </row>
    <row r="3614" spans="1:5" x14ac:dyDescent="0.2">
      <c r="A3614" s="674"/>
      <c r="B3614" s="685" t="s">
        <v>4558</v>
      </c>
      <c r="C3614" s="685" t="s">
        <v>4542</v>
      </c>
      <c r="D3614" s="678">
        <v>250.00320000000002</v>
      </c>
      <c r="E3614" s="654"/>
    </row>
    <row r="3615" spans="1:5" x14ac:dyDescent="0.2">
      <c r="A3615" s="674"/>
      <c r="B3615" s="685" t="s">
        <v>4559</v>
      </c>
      <c r="C3615" s="685" t="s">
        <v>4542</v>
      </c>
      <c r="D3615" s="678">
        <v>250.00320000000002</v>
      </c>
      <c r="E3615" s="654"/>
    </row>
    <row r="3616" spans="1:5" x14ac:dyDescent="0.2">
      <c r="A3616" s="674"/>
      <c r="B3616" s="685" t="s">
        <v>4560</v>
      </c>
      <c r="C3616" s="685" t="s">
        <v>4542</v>
      </c>
      <c r="D3616" s="678">
        <v>250.00320000000002</v>
      </c>
      <c r="E3616" s="654"/>
    </row>
    <row r="3617" spans="1:5" x14ac:dyDescent="0.2">
      <c r="A3617" s="674"/>
      <c r="B3617" s="685" t="s">
        <v>4561</v>
      </c>
      <c r="C3617" s="685" t="s">
        <v>4542</v>
      </c>
      <c r="D3617" s="678">
        <v>250.00320000000002</v>
      </c>
      <c r="E3617" s="654"/>
    </row>
    <row r="3618" spans="1:5" x14ac:dyDescent="0.2">
      <c r="A3618" s="674"/>
      <c r="B3618" s="685" t="s">
        <v>4562</v>
      </c>
      <c r="C3618" s="685" t="s">
        <v>4542</v>
      </c>
      <c r="D3618" s="678">
        <v>250.00320000000002</v>
      </c>
      <c r="E3618" s="654"/>
    </row>
    <row r="3619" spans="1:5" x14ac:dyDescent="0.2">
      <c r="A3619" s="674"/>
      <c r="B3619" s="685" t="s">
        <v>4563</v>
      </c>
      <c r="C3619" s="685" t="s">
        <v>4542</v>
      </c>
      <c r="D3619" s="678">
        <v>250.00320000000002</v>
      </c>
      <c r="E3619" s="654"/>
    </row>
    <row r="3620" spans="1:5" x14ac:dyDescent="0.2">
      <c r="A3620" s="674"/>
      <c r="B3620" s="685" t="s">
        <v>4564</v>
      </c>
      <c r="C3620" s="685" t="s">
        <v>4542</v>
      </c>
      <c r="D3620" s="678">
        <v>250.00320000000002</v>
      </c>
      <c r="E3620" s="654"/>
    </row>
    <row r="3621" spans="1:5" x14ac:dyDescent="0.2">
      <c r="A3621" s="674"/>
      <c r="B3621" s="685" t="s">
        <v>4565</v>
      </c>
      <c r="C3621" s="685" t="s">
        <v>4542</v>
      </c>
      <c r="D3621" s="678">
        <v>250.00320000000002</v>
      </c>
      <c r="E3621" s="654"/>
    </row>
    <row r="3622" spans="1:5" x14ac:dyDescent="0.2">
      <c r="A3622" s="674"/>
      <c r="B3622" s="685" t="s">
        <v>4566</v>
      </c>
      <c r="C3622" s="685" t="s">
        <v>4542</v>
      </c>
      <c r="D3622" s="678">
        <v>250.00320000000002</v>
      </c>
      <c r="E3622" s="654"/>
    </row>
    <row r="3623" spans="1:5" x14ac:dyDescent="0.2">
      <c r="A3623" s="674"/>
      <c r="B3623" s="685" t="s">
        <v>4567</v>
      </c>
      <c r="C3623" s="685" t="s">
        <v>4568</v>
      </c>
      <c r="D3623" s="678">
        <v>1282.8091999999999</v>
      </c>
      <c r="E3623" s="654"/>
    </row>
    <row r="3624" spans="1:5" x14ac:dyDescent="0.2">
      <c r="A3624" s="674"/>
      <c r="B3624" s="685" t="s">
        <v>4569</v>
      </c>
      <c r="C3624" s="685" t="s">
        <v>4568</v>
      </c>
      <c r="D3624" s="678">
        <v>1282.8091999999999</v>
      </c>
      <c r="E3624" s="654"/>
    </row>
    <row r="3625" spans="1:5" x14ac:dyDescent="0.2">
      <c r="A3625" s="674"/>
      <c r="B3625" s="685" t="s">
        <v>4570</v>
      </c>
      <c r="C3625" s="685" t="s">
        <v>4568</v>
      </c>
      <c r="D3625" s="678">
        <v>1282.8091999999999</v>
      </c>
      <c r="E3625" s="654"/>
    </row>
    <row r="3626" spans="1:5" x14ac:dyDescent="0.2">
      <c r="A3626" s="674"/>
      <c r="B3626" s="685" t="s">
        <v>4571</v>
      </c>
      <c r="C3626" s="685" t="s">
        <v>4568</v>
      </c>
      <c r="D3626" s="678">
        <v>1282.8091999999999</v>
      </c>
      <c r="E3626" s="654"/>
    </row>
    <row r="3627" spans="1:5" x14ac:dyDescent="0.2">
      <c r="A3627" s="674"/>
      <c r="B3627" s="685" t="s">
        <v>4572</v>
      </c>
      <c r="C3627" s="685" t="s">
        <v>4568</v>
      </c>
      <c r="D3627" s="678">
        <v>1282.8091999999999</v>
      </c>
      <c r="E3627" s="654"/>
    </row>
    <row r="3628" spans="1:5" x14ac:dyDescent="0.2">
      <c r="A3628" s="674"/>
      <c r="B3628" s="685" t="s">
        <v>4573</v>
      </c>
      <c r="C3628" s="685" t="s">
        <v>4568</v>
      </c>
      <c r="D3628" s="678">
        <v>1282.8091999999999</v>
      </c>
      <c r="E3628" s="654"/>
    </row>
    <row r="3629" spans="1:5" x14ac:dyDescent="0.2">
      <c r="A3629" s="674"/>
      <c r="B3629" s="685" t="s">
        <v>4574</v>
      </c>
      <c r="C3629" s="685" t="s">
        <v>4568</v>
      </c>
      <c r="D3629" s="678">
        <v>1282.8091999999999</v>
      </c>
      <c r="E3629" s="654"/>
    </row>
    <row r="3630" spans="1:5" x14ac:dyDescent="0.2">
      <c r="A3630" s="674"/>
      <c r="B3630" s="685" t="s">
        <v>4575</v>
      </c>
      <c r="C3630" s="685" t="s">
        <v>4568</v>
      </c>
      <c r="D3630" s="678">
        <v>1282.8091999999999</v>
      </c>
      <c r="E3630" s="654"/>
    </row>
    <row r="3631" spans="1:5" x14ac:dyDescent="0.2">
      <c r="A3631" s="674"/>
      <c r="B3631" s="685" t="s">
        <v>4576</v>
      </c>
      <c r="C3631" s="685" t="s">
        <v>4568</v>
      </c>
      <c r="D3631" s="678">
        <v>1282.8091999999999</v>
      </c>
      <c r="E3631" s="654"/>
    </row>
    <row r="3632" spans="1:5" x14ac:dyDescent="0.2">
      <c r="A3632" s="674"/>
      <c r="B3632" s="685" t="s">
        <v>4577</v>
      </c>
      <c r="C3632" s="685" t="s">
        <v>4568</v>
      </c>
      <c r="D3632" s="678">
        <v>1282.8091999999999</v>
      </c>
      <c r="E3632" s="654"/>
    </row>
    <row r="3633" spans="1:5" x14ac:dyDescent="0.2">
      <c r="A3633" s="674"/>
      <c r="B3633" s="685" t="s">
        <v>4578</v>
      </c>
      <c r="C3633" s="685" t="s">
        <v>4568</v>
      </c>
      <c r="D3633" s="678">
        <v>1282.8091999999999</v>
      </c>
      <c r="E3633" s="654"/>
    </row>
    <row r="3634" spans="1:5" x14ac:dyDescent="0.2">
      <c r="A3634" s="674"/>
      <c r="B3634" s="685" t="s">
        <v>4579</v>
      </c>
      <c r="C3634" s="685" t="s">
        <v>4568</v>
      </c>
      <c r="D3634" s="678">
        <v>1282.8091999999999</v>
      </c>
      <c r="E3634" s="654"/>
    </row>
    <row r="3635" spans="1:5" x14ac:dyDescent="0.2">
      <c r="A3635" s="674"/>
      <c r="B3635" s="685" t="s">
        <v>4580</v>
      </c>
      <c r="C3635" s="685" t="s">
        <v>4568</v>
      </c>
      <c r="D3635" s="678">
        <v>1282.8091999999999</v>
      </c>
      <c r="E3635" s="654"/>
    </row>
    <row r="3636" spans="1:5" x14ac:dyDescent="0.2">
      <c r="A3636" s="674"/>
      <c r="B3636" s="685" t="s">
        <v>4581</v>
      </c>
      <c r="C3636" s="685" t="s">
        <v>4568</v>
      </c>
      <c r="D3636" s="678">
        <v>1282.8091999999999</v>
      </c>
      <c r="E3636" s="654"/>
    </row>
    <row r="3637" spans="1:5" x14ac:dyDescent="0.2">
      <c r="A3637" s="674"/>
      <c r="B3637" s="685" t="s">
        <v>4582</v>
      </c>
      <c r="C3637" s="685" t="s">
        <v>4568</v>
      </c>
      <c r="D3637" s="678">
        <v>1282.8091999999999</v>
      </c>
      <c r="E3637" s="654"/>
    </row>
    <row r="3638" spans="1:5" x14ac:dyDescent="0.2">
      <c r="A3638" s="674"/>
      <c r="B3638" s="685" t="s">
        <v>4583</v>
      </c>
      <c r="C3638" s="685" t="s">
        <v>4568</v>
      </c>
      <c r="D3638" s="678">
        <v>1282.8091999999999</v>
      </c>
      <c r="E3638" s="654"/>
    </row>
    <row r="3639" spans="1:5" x14ac:dyDescent="0.2">
      <c r="A3639" s="674"/>
      <c r="B3639" s="685" t="s">
        <v>4584</v>
      </c>
      <c r="C3639" s="685" t="s">
        <v>4568</v>
      </c>
      <c r="D3639" s="678">
        <v>1282.8091999999999</v>
      </c>
      <c r="E3639" s="654"/>
    </row>
    <row r="3640" spans="1:5" x14ac:dyDescent="0.2">
      <c r="A3640" s="674"/>
      <c r="B3640" s="685" t="s">
        <v>4585</v>
      </c>
      <c r="C3640" s="685" t="s">
        <v>4568</v>
      </c>
      <c r="D3640" s="678">
        <v>1282.8091999999999</v>
      </c>
      <c r="E3640" s="654"/>
    </row>
    <row r="3641" spans="1:5" x14ac:dyDescent="0.2">
      <c r="A3641" s="674"/>
      <c r="B3641" s="685" t="s">
        <v>4586</v>
      </c>
      <c r="C3641" s="685" t="s">
        <v>4568</v>
      </c>
      <c r="D3641" s="678">
        <v>1282.8091999999999</v>
      </c>
      <c r="E3641" s="654"/>
    </row>
    <row r="3642" spans="1:5" x14ac:dyDescent="0.2">
      <c r="A3642" s="674"/>
      <c r="B3642" s="685" t="s">
        <v>4587</v>
      </c>
      <c r="C3642" s="685" t="s">
        <v>4568</v>
      </c>
      <c r="D3642" s="678">
        <v>1282.8091999999999</v>
      </c>
      <c r="E3642" s="654"/>
    </row>
    <row r="3643" spans="1:5" x14ac:dyDescent="0.2">
      <c r="A3643" s="674"/>
      <c r="B3643" s="685" t="s">
        <v>4588</v>
      </c>
      <c r="C3643" s="685" t="s">
        <v>4568</v>
      </c>
      <c r="D3643" s="678">
        <v>1282.8091999999999</v>
      </c>
      <c r="E3643" s="654"/>
    </row>
    <row r="3644" spans="1:5" x14ac:dyDescent="0.2">
      <c r="A3644" s="674"/>
      <c r="B3644" s="685" t="s">
        <v>4589</v>
      </c>
      <c r="C3644" s="685" t="s">
        <v>4568</v>
      </c>
      <c r="D3644" s="678">
        <v>1282.8091999999999</v>
      </c>
      <c r="E3644" s="654"/>
    </row>
    <row r="3645" spans="1:5" x14ac:dyDescent="0.2">
      <c r="A3645" s="674"/>
      <c r="B3645" s="685" t="s">
        <v>4590</v>
      </c>
      <c r="C3645" s="685" t="s">
        <v>4568</v>
      </c>
      <c r="D3645" s="678">
        <v>1282.8091999999999</v>
      </c>
      <c r="E3645" s="654"/>
    </row>
    <row r="3646" spans="1:5" x14ac:dyDescent="0.2">
      <c r="A3646" s="674"/>
      <c r="B3646" s="685" t="s">
        <v>4591</v>
      </c>
      <c r="C3646" s="685" t="s">
        <v>4568</v>
      </c>
      <c r="D3646" s="678">
        <v>1282.8091999999999</v>
      </c>
      <c r="E3646" s="654"/>
    </row>
    <row r="3647" spans="1:5" x14ac:dyDescent="0.2">
      <c r="A3647" s="674"/>
      <c r="B3647" s="685" t="s">
        <v>4592</v>
      </c>
      <c r="C3647" s="685" t="s">
        <v>4568</v>
      </c>
      <c r="D3647" s="678">
        <v>1282.8091999999999</v>
      </c>
      <c r="E3647" s="654"/>
    </row>
    <row r="3648" spans="1:5" x14ac:dyDescent="0.2">
      <c r="A3648" s="674"/>
      <c r="B3648" s="685" t="s">
        <v>4593</v>
      </c>
      <c r="C3648" s="685" t="s">
        <v>4568</v>
      </c>
      <c r="D3648" s="678">
        <v>1282.8091999999999</v>
      </c>
      <c r="E3648" s="654"/>
    </row>
    <row r="3649" spans="1:5" x14ac:dyDescent="0.2">
      <c r="A3649" s="674"/>
      <c r="B3649" s="685" t="s">
        <v>4594</v>
      </c>
      <c r="C3649" s="685" t="s">
        <v>4568</v>
      </c>
      <c r="D3649" s="678">
        <v>1282.8091999999999</v>
      </c>
      <c r="E3649" s="654"/>
    </row>
    <row r="3650" spans="1:5" x14ac:dyDescent="0.2">
      <c r="A3650" s="674"/>
      <c r="B3650" s="685" t="s">
        <v>4595</v>
      </c>
      <c r="C3650" s="685" t="s">
        <v>4568</v>
      </c>
      <c r="D3650" s="678">
        <v>1282.8091999999999</v>
      </c>
      <c r="E3650" s="654"/>
    </row>
    <row r="3651" spans="1:5" x14ac:dyDescent="0.2">
      <c r="A3651" s="674"/>
      <c r="B3651" s="685" t="s">
        <v>4596</v>
      </c>
      <c r="C3651" s="685" t="s">
        <v>4568</v>
      </c>
      <c r="D3651" s="678">
        <v>1282.8091999999999</v>
      </c>
      <c r="E3651" s="654"/>
    </row>
    <row r="3652" spans="1:5" x14ac:dyDescent="0.2">
      <c r="A3652" s="674"/>
      <c r="B3652" s="685" t="s">
        <v>4597</v>
      </c>
      <c r="C3652" s="685" t="s">
        <v>4568</v>
      </c>
      <c r="D3652" s="678">
        <v>1282.8091999999999</v>
      </c>
      <c r="E3652" s="654"/>
    </row>
    <row r="3653" spans="1:5" x14ac:dyDescent="0.2">
      <c r="A3653" s="674"/>
      <c r="B3653" s="685" t="s">
        <v>4598</v>
      </c>
      <c r="C3653" s="685" t="s">
        <v>4568</v>
      </c>
      <c r="D3653" s="678">
        <v>1282.8091999999999</v>
      </c>
      <c r="E3653" s="654"/>
    </row>
    <row r="3654" spans="1:5" x14ac:dyDescent="0.2">
      <c r="A3654" s="674"/>
      <c r="B3654" s="685" t="s">
        <v>4599</v>
      </c>
      <c r="C3654" s="685" t="s">
        <v>4568</v>
      </c>
      <c r="D3654" s="678">
        <v>1282.8091999999999</v>
      </c>
      <c r="E3654" s="654"/>
    </row>
    <row r="3655" spans="1:5" x14ac:dyDescent="0.2">
      <c r="A3655" s="674"/>
      <c r="B3655" s="685" t="s">
        <v>4600</v>
      </c>
      <c r="C3655" s="685" t="s">
        <v>4568</v>
      </c>
      <c r="D3655" s="678">
        <v>1282.8091999999999</v>
      </c>
      <c r="E3655" s="654"/>
    </row>
    <row r="3656" spans="1:5" x14ac:dyDescent="0.2">
      <c r="A3656" s="674"/>
      <c r="B3656" s="685" t="s">
        <v>4601</v>
      </c>
      <c r="C3656" s="685" t="s">
        <v>4568</v>
      </c>
      <c r="D3656" s="678">
        <v>1282.8091999999999</v>
      </c>
      <c r="E3656" s="654"/>
    </row>
    <row r="3657" spans="1:5" x14ac:dyDescent="0.2">
      <c r="A3657" s="674"/>
      <c r="B3657" s="685" t="s">
        <v>4602</v>
      </c>
      <c r="C3657" s="685" t="s">
        <v>4568</v>
      </c>
      <c r="D3657" s="678">
        <v>1282.8091999999999</v>
      </c>
      <c r="E3657" s="654"/>
    </row>
    <row r="3658" spans="1:5" x14ac:dyDescent="0.2">
      <c r="A3658" s="674"/>
      <c r="B3658" s="685" t="s">
        <v>4603</v>
      </c>
      <c r="C3658" s="685" t="s">
        <v>4568</v>
      </c>
      <c r="D3658" s="678">
        <v>1282.8091999999999</v>
      </c>
      <c r="E3658" s="654"/>
    </row>
    <row r="3659" spans="1:5" x14ac:dyDescent="0.2">
      <c r="A3659" s="674"/>
      <c r="B3659" s="685" t="s">
        <v>4604</v>
      </c>
      <c r="C3659" s="685" t="s">
        <v>4568</v>
      </c>
      <c r="D3659" s="678">
        <v>1282.8091999999999</v>
      </c>
      <c r="E3659" s="654"/>
    </row>
    <row r="3660" spans="1:5" x14ac:dyDescent="0.2">
      <c r="A3660" s="674"/>
      <c r="B3660" s="685" t="s">
        <v>4605</v>
      </c>
      <c r="C3660" s="685" t="s">
        <v>4568</v>
      </c>
      <c r="D3660" s="678">
        <v>1282.8091999999999</v>
      </c>
      <c r="E3660" s="654"/>
    </row>
    <row r="3661" spans="1:5" x14ac:dyDescent="0.2">
      <c r="A3661" s="674"/>
      <c r="B3661" s="685" t="s">
        <v>4606</v>
      </c>
      <c r="C3661" s="685" t="s">
        <v>4568</v>
      </c>
      <c r="D3661" s="678">
        <v>1282.8091999999999</v>
      </c>
      <c r="E3661" s="654"/>
    </row>
    <row r="3662" spans="1:5" x14ac:dyDescent="0.2">
      <c r="A3662" s="674"/>
      <c r="B3662" s="685" t="s">
        <v>4607</v>
      </c>
      <c r="C3662" s="685" t="s">
        <v>4568</v>
      </c>
      <c r="D3662" s="678">
        <v>1282.8091999999999</v>
      </c>
      <c r="E3662" s="654"/>
    </row>
    <row r="3663" spans="1:5" x14ac:dyDescent="0.2">
      <c r="A3663" s="674"/>
      <c r="B3663" s="685" t="s">
        <v>4608</v>
      </c>
      <c r="C3663" s="685" t="s">
        <v>4568</v>
      </c>
      <c r="D3663" s="678">
        <v>1282.8091999999999</v>
      </c>
      <c r="E3663" s="654"/>
    </row>
    <row r="3664" spans="1:5" x14ac:dyDescent="0.2">
      <c r="A3664" s="674"/>
      <c r="B3664" s="685" t="s">
        <v>4609</v>
      </c>
      <c r="C3664" s="685" t="s">
        <v>4568</v>
      </c>
      <c r="D3664" s="678">
        <v>1282.8091999999999</v>
      </c>
      <c r="E3664" s="654"/>
    </row>
    <row r="3665" spans="1:5" x14ac:dyDescent="0.2">
      <c r="A3665" s="674"/>
      <c r="B3665" s="685" t="s">
        <v>4610</v>
      </c>
      <c r="C3665" s="685" t="s">
        <v>4568</v>
      </c>
      <c r="D3665" s="678">
        <v>1282.8091999999999</v>
      </c>
      <c r="E3665" s="654"/>
    </row>
    <row r="3666" spans="1:5" x14ac:dyDescent="0.2">
      <c r="A3666" s="674"/>
      <c r="B3666" s="685" t="s">
        <v>4611</v>
      </c>
      <c r="C3666" s="685" t="s">
        <v>4568</v>
      </c>
      <c r="D3666" s="678">
        <v>1282.8091999999999</v>
      </c>
      <c r="E3666" s="654"/>
    </row>
    <row r="3667" spans="1:5" x14ac:dyDescent="0.2">
      <c r="A3667" s="674"/>
      <c r="B3667" s="685" t="s">
        <v>4612</v>
      </c>
      <c r="C3667" s="685" t="s">
        <v>4568</v>
      </c>
      <c r="D3667" s="678">
        <v>1282.8091999999999</v>
      </c>
      <c r="E3667" s="654"/>
    </row>
    <row r="3668" spans="1:5" x14ac:dyDescent="0.2">
      <c r="A3668" s="674"/>
      <c r="B3668" s="685" t="s">
        <v>4613</v>
      </c>
      <c r="C3668" s="685" t="s">
        <v>4568</v>
      </c>
      <c r="D3668" s="678">
        <v>1282.8091999999999</v>
      </c>
      <c r="E3668" s="654"/>
    </row>
    <row r="3669" spans="1:5" x14ac:dyDescent="0.2">
      <c r="A3669" s="674"/>
      <c r="B3669" s="685" t="s">
        <v>4614</v>
      </c>
      <c r="C3669" s="685" t="s">
        <v>4568</v>
      </c>
      <c r="D3669" s="678">
        <v>1282.8091999999999</v>
      </c>
      <c r="E3669" s="654"/>
    </row>
    <row r="3670" spans="1:5" x14ac:dyDescent="0.2">
      <c r="A3670" s="674"/>
      <c r="B3670" s="685" t="s">
        <v>4615</v>
      </c>
      <c r="C3670" s="685" t="s">
        <v>4616</v>
      </c>
      <c r="D3670" s="678">
        <v>1.1599999999999999</v>
      </c>
      <c r="E3670" s="654"/>
    </row>
    <row r="3671" spans="1:5" x14ac:dyDescent="0.2">
      <c r="A3671" s="674"/>
      <c r="B3671" s="685" t="s">
        <v>4617</v>
      </c>
      <c r="C3671" s="685" t="s">
        <v>4616</v>
      </c>
      <c r="D3671" s="678">
        <v>1.1599999999999999</v>
      </c>
      <c r="E3671" s="654"/>
    </row>
    <row r="3672" spans="1:5" x14ac:dyDescent="0.2">
      <c r="A3672" s="674"/>
      <c r="B3672" s="685" t="s">
        <v>4618</v>
      </c>
      <c r="C3672" s="685" t="s">
        <v>4616</v>
      </c>
      <c r="D3672" s="678">
        <v>1.1599999999999999</v>
      </c>
      <c r="E3672" s="654"/>
    </row>
    <row r="3673" spans="1:5" x14ac:dyDescent="0.2">
      <c r="A3673" s="674"/>
      <c r="B3673" s="685" t="s">
        <v>4619</v>
      </c>
      <c r="C3673" s="685" t="s">
        <v>4616</v>
      </c>
      <c r="D3673" s="678">
        <v>1.1599999999999999</v>
      </c>
      <c r="E3673" s="654"/>
    </row>
    <row r="3674" spans="1:5" x14ac:dyDescent="0.2">
      <c r="A3674" s="674"/>
      <c r="B3674" s="685" t="s">
        <v>4620</v>
      </c>
      <c r="C3674" s="685" t="s">
        <v>4616</v>
      </c>
      <c r="D3674" s="678">
        <v>1.1599999999999999</v>
      </c>
      <c r="E3674" s="654"/>
    </row>
    <row r="3675" spans="1:5" x14ac:dyDescent="0.2">
      <c r="A3675" s="674"/>
      <c r="B3675" s="685" t="s">
        <v>4621</v>
      </c>
      <c r="C3675" s="685" t="s">
        <v>4616</v>
      </c>
      <c r="D3675" s="678">
        <v>1.1599999999999999</v>
      </c>
      <c r="E3675" s="654"/>
    </row>
    <row r="3676" spans="1:5" x14ac:dyDescent="0.2">
      <c r="A3676" s="674"/>
      <c r="B3676" s="685" t="s">
        <v>4622</v>
      </c>
      <c r="C3676" s="685" t="s">
        <v>4616</v>
      </c>
      <c r="D3676" s="678">
        <v>1.1599999999999999</v>
      </c>
      <c r="E3676" s="654"/>
    </row>
    <row r="3677" spans="1:5" x14ac:dyDescent="0.2">
      <c r="A3677" s="674"/>
      <c r="B3677" s="685" t="s">
        <v>4623</v>
      </c>
      <c r="C3677" s="685" t="s">
        <v>4616</v>
      </c>
      <c r="D3677" s="678">
        <v>1.1599999999999999</v>
      </c>
      <c r="E3677" s="654"/>
    </row>
    <row r="3678" spans="1:5" x14ac:dyDescent="0.2">
      <c r="A3678" s="674"/>
      <c r="B3678" s="685" t="s">
        <v>4624</v>
      </c>
      <c r="C3678" s="685" t="s">
        <v>4616</v>
      </c>
      <c r="D3678" s="678">
        <v>1.1599999999999999</v>
      </c>
      <c r="E3678" s="654"/>
    </row>
    <row r="3679" spans="1:5" x14ac:dyDescent="0.2">
      <c r="A3679" s="674"/>
      <c r="B3679" s="685" t="s">
        <v>4625</v>
      </c>
      <c r="C3679" s="685" t="s">
        <v>4616</v>
      </c>
      <c r="D3679" s="678">
        <v>1.1599999999999999</v>
      </c>
      <c r="E3679" s="654"/>
    </row>
    <row r="3680" spans="1:5" x14ac:dyDescent="0.2">
      <c r="A3680" s="674"/>
      <c r="B3680" s="685" t="s">
        <v>4626</v>
      </c>
      <c r="C3680" s="685" t="s">
        <v>4616</v>
      </c>
      <c r="D3680" s="678">
        <v>1.1599999999999999</v>
      </c>
      <c r="E3680" s="654"/>
    </row>
    <row r="3681" spans="1:5" x14ac:dyDescent="0.2">
      <c r="A3681" s="674"/>
      <c r="B3681" s="685" t="s">
        <v>4627</v>
      </c>
      <c r="C3681" s="685" t="s">
        <v>4616</v>
      </c>
      <c r="D3681" s="678">
        <v>1.1599999999999999</v>
      </c>
      <c r="E3681" s="654"/>
    </row>
    <row r="3682" spans="1:5" x14ac:dyDescent="0.2">
      <c r="A3682" s="674"/>
      <c r="B3682" s="685" t="s">
        <v>4628</v>
      </c>
      <c r="C3682" s="685" t="s">
        <v>4629</v>
      </c>
      <c r="D3682" s="678">
        <v>1.1599999999999999</v>
      </c>
      <c r="E3682" s="654"/>
    </row>
    <row r="3683" spans="1:5" x14ac:dyDescent="0.2">
      <c r="A3683" s="674"/>
      <c r="B3683" s="685" t="s">
        <v>4630</v>
      </c>
      <c r="C3683" s="685" t="s">
        <v>4616</v>
      </c>
      <c r="D3683" s="678">
        <v>1.1599999999999999</v>
      </c>
      <c r="E3683" s="654"/>
    </row>
    <row r="3684" spans="1:5" x14ac:dyDescent="0.2">
      <c r="A3684" s="674"/>
      <c r="B3684" s="685" t="s">
        <v>4631</v>
      </c>
      <c r="C3684" s="685" t="s">
        <v>4629</v>
      </c>
      <c r="D3684" s="678">
        <v>1.1599999999999999</v>
      </c>
      <c r="E3684" s="654"/>
    </row>
    <row r="3685" spans="1:5" x14ac:dyDescent="0.2">
      <c r="A3685" s="674"/>
      <c r="B3685" s="685" t="s">
        <v>4632</v>
      </c>
      <c r="C3685" s="685" t="s">
        <v>4616</v>
      </c>
      <c r="D3685" s="678">
        <v>1.1599999999999999</v>
      </c>
      <c r="E3685" s="654"/>
    </row>
    <row r="3686" spans="1:5" x14ac:dyDescent="0.2">
      <c r="A3686" s="674"/>
      <c r="B3686" s="685" t="s">
        <v>4633</v>
      </c>
      <c r="C3686" s="685" t="s">
        <v>4616</v>
      </c>
      <c r="D3686" s="678">
        <v>1.1599999999999999</v>
      </c>
      <c r="E3686" s="654"/>
    </row>
    <row r="3687" spans="1:5" x14ac:dyDescent="0.2">
      <c r="A3687" s="674"/>
      <c r="B3687" s="685" t="s">
        <v>4634</v>
      </c>
      <c r="C3687" s="685" t="s">
        <v>4629</v>
      </c>
      <c r="D3687" s="678">
        <v>1.1599999999999999</v>
      </c>
      <c r="E3687" s="654"/>
    </row>
    <row r="3688" spans="1:5" x14ac:dyDescent="0.2">
      <c r="A3688" s="674"/>
      <c r="B3688" s="685" t="s">
        <v>4635</v>
      </c>
      <c r="C3688" s="685" t="s">
        <v>4616</v>
      </c>
      <c r="D3688" s="678">
        <v>1.1599999999999999</v>
      </c>
      <c r="E3688" s="654"/>
    </row>
    <row r="3689" spans="1:5" x14ac:dyDescent="0.2">
      <c r="A3689" s="674"/>
      <c r="B3689" s="685" t="s">
        <v>4636</v>
      </c>
      <c r="C3689" s="685" t="s">
        <v>4616</v>
      </c>
      <c r="D3689" s="678">
        <v>1.1599999999999999</v>
      </c>
      <c r="E3689" s="654"/>
    </row>
    <row r="3690" spans="1:5" x14ac:dyDescent="0.2">
      <c r="A3690" s="674"/>
      <c r="B3690" s="685" t="s">
        <v>4637</v>
      </c>
      <c r="C3690" s="685" t="s">
        <v>4616</v>
      </c>
      <c r="D3690" s="678">
        <v>1.1599999999999999</v>
      </c>
      <c r="E3690" s="654"/>
    </row>
    <row r="3691" spans="1:5" x14ac:dyDescent="0.2">
      <c r="A3691" s="674"/>
      <c r="B3691" s="685" t="s">
        <v>4638</v>
      </c>
      <c r="C3691" s="685" t="s">
        <v>4616</v>
      </c>
      <c r="D3691" s="678">
        <v>1.1599999999999999</v>
      </c>
      <c r="E3691" s="654"/>
    </row>
    <row r="3692" spans="1:5" x14ac:dyDescent="0.2">
      <c r="A3692" s="674"/>
      <c r="B3692" s="685" t="s">
        <v>4639</v>
      </c>
      <c r="C3692" s="685" t="s">
        <v>4616</v>
      </c>
      <c r="D3692" s="678">
        <v>1.1599999999999999</v>
      </c>
      <c r="E3692" s="654"/>
    </row>
    <row r="3693" spans="1:5" x14ac:dyDescent="0.2">
      <c r="A3693" s="674"/>
      <c r="B3693" s="685" t="s">
        <v>4640</v>
      </c>
      <c r="C3693" s="685" t="s">
        <v>4616</v>
      </c>
      <c r="D3693" s="678">
        <v>1.1599999999999999</v>
      </c>
      <c r="E3693" s="654"/>
    </row>
    <row r="3694" spans="1:5" x14ac:dyDescent="0.2">
      <c r="A3694" s="674"/>
      <c r="B3694" s="685" t="s">
        <v>4641</v>
      </c>
      <c r="C3694" s="685" t="s">
        <v>4629</v>
      </c>
      <c r="D3694" s="678">
        <v>1.1599999999999999</v>
      </c>
      <c r="E3694" s="654"/>
    </row>
    <row r="3695" spans="1:5" x14ac:dyDescent="0.2">
      <c r="A3695" s="674"/>
      <c r="B3695" s="685" t="s">
        <v>4642</v>
      </c>
      <c r="C3695" s="685" t="s">
        <v>4616</v>
      </c>
      <c r="D3695" s="678">
        <v>1.1599999999999999</v>
      </c>
      <c r="E3695" s="654"/>
    </row>
    <row r="3696" spans="1:5" x14ac:dyDescent="0.2">
      <c r="A3696" s="674"/>
      <c r="B3696" s="685" t="s">
        <v>4643</v>
      </c>
      <c r="C3696" s="685" t="s">
        <v>4629</v>
      </c>
      <c r="D3696" s="678">
        <v>1.1599999999999999</v>
      </c>
      <c r="E3696" s="654"/>
    </row>
    <row r="3697" spans="1:5" x14ac:dyDescent="0.2">
      <c r="A3697" s="674"/>
      <c r="B3697" s="685" t="s">
        <v>4644</v>
      </c>
      <c r="C3697" s="685" t="s">
        <v>4629</v>
      </c>
      <c r="D3697" s="678">
        <v>1.1599999999999999</v>
      </c>
      <c r="E3697" s="654"/>
    </row>
    <row r="3698" spans="1:5" x14ac:dyDescent="0.2">
      <c r="A3698" s="674"/>
      <c r="B3698" s="685" t="s">
        <v>4645</v>
      </c>
      <c r="C3698" s="685" t="s">
        <v>4629</v>
      </c>
      <c r="D3698" s="678">
        <v>1.1599999999999999</v>
      </c>
      <c r="E3698" s="654"/>
    </row>
    <row r="3699" spans="1:5" x14ac:dyDescent="0.2">
      <c r="A3699" s="674"/>
      <c r="B3699" s="685" t="s">
        <v>4646</v>
      </c>
      <c r="C3699" s="685" t="s">
        <v>4629</v>
      </c>
      <c r="D3699" s="678">
        <v>1.1599999999999999</v>
      </c>
      <c r="E3699" s="654"/>
    </row>
    <row r="3700" spans="1:5" x14ac:dyDescent="0.2">
      <c r="A3700" s="674"/>
      <c r="B3700" s="685" t="s">
        <v>4647</v>
      </c>
      <c r="C3700" s="685" t="s">
        <v>4629</v>
      </c>
      <c r="D3700" s="678">
        <v>1.1599999999999999</v>
      </c>
      <c r="E3700" s="654"/>
    </row>
    <row r="3701" spans="1:5" x14ac:dyDescent="0.2">
      <c r="A3701" s="674"/>
      <c r="B3701" s="685" t="s">
        <v>4648</v>
      </c>
      <c r="C3701" s="685" t="s">
        <v>4629</v>
      </c>
      <c r="D3701" s="678">
        <v>1.1599999999999999</v>
      </c>
      <c r="E3701" s="654"/>
    </row>
    <row r="3702" spans="1:5" x14ac:dyDescent="0.2">
      <c r="A3702" s="674"/>
      <c r="B3702" s="685" t="s">
        <v>4649</v>
      </c>
      <c r="C3702" s="685" t="s">
        <v>4629</v>
      </c>
      <c r="D3702" s="678">
        <v>1.1599999999999999</v>
      </c>
      <c r="E3702" s="654"/>
    </row>
    <row r="3703" spans="1:5" x14ac:dyDescent="0.2">
      <c r="A3703" s="674"/>
      <c r="B3703" s="685" t="s">
        <v>4650</v>
      </c>
      <c r="C3703" s="685" t="s">
        <v>4629</v>
      </c>
      <c r="D3703" s="678">
        <v>1.1599999999999999</v>
      </c>
      <c r="E3703" s="654"/>
    </row>
    <row r="3704" spans="1:5" x14ac:dyDescent="0.2">
      <c r="A3704" s="674"/>
      <c r="B3704" s="685" t="s">
        <v>4651</v>
      </c>
      <c r="C3704" s="685" t="s">
        <v>4629</v>
      </c>
      <c r="D3704" s="678">
        <v>1.1599999999999999</v>
      </c>
      <c r="E3704" s="654"/>
    </row>
    <row r="3705" spans="1:5" x14ac:dyDescent="0.2">
      <c r="A3705" s="674"/>
      <c r="B3705" s="685" t="s">
        <v>4652</v>
      </c>
      <c r="C3705" s="685" t="s">
        <v>4629</v>
      </c>
      <c r="D3705" s="678">
        <v>1.1599999999999999</v>
      </c>
      <c r="E3705" s="654"/>
    </row>
    <row r="3706" spans="1:5" x14ac:dyDescent="0.2">
      <c r="A3706" s="674"/>
      <c r="B3706" s="685" t="s">
        <v>4653</v>
      </c>
      <c r="C3706" s="685" t="s">
        <v>4629</v>
      </c>
      <c r="D3706" s="678">
        <v>1.1599999999999999</v>
      </c>
      <c r="E3706" s="654"/>
    </row>
    <row r="3707" spans="1:5" x14ac:dyDescent="0.2">
      <c r="A3707" s="674"/>
      <c r="B3707" s="685" t="s">
        <v>4654</v>
      </c>
      <c r="C3707" s="685" t="s">
        <v>4629</v>
      </c>
      <c r="D3707" s="678">
        <v>1.1599999999999999</v>
      </c>
      <c r="E3707" s="654"/>
    </row>
    <row r="3708" spans="1:5" x14ac:dyDescent="0.2">
      <c r="A3708" s="674"/>
      <c r="B3708" s="685" t="s">
        <v>4655</v>
      </c>
      <c r="C3708" s="685" t="s">
        <v>4629</v>
      </c>
      <c r="D3708" s="678">
        <v>1.1599999999999999</v>
      </c>
      <c r="E3708" s="654"/>
    </row>
    <row r="3709" spans="1:5" x14ac:dyDescent="0.2">
      <c r="A3709" s="674"/>
      <c r="B3709" s="685" t="s">
        <v>4656</v>
      </c>
      <c r="C3709" s="685" t="s">
        <v>4657</v>
      </c>
      <c r="D3709" s="678">
        <v>1.1599999999999999</v>
      </c>
      <c r="E3709" s="654"/>
    </row>
    <row r="3710" spans="1:5" x14ac:dyDescent="0.2">
      <c r="A3710" s="674"/>
      <c r="B3710" s="685" t="s">
        <v>4658</v>
      </c>
      <c r="C3710" s="685" t="s">
        <v>4657</v>
      </c>
      <c r="D3710" s="678">
        <v>1.1599999999999999</v>
      </c>
      <c r="E3710" s="654"/>
    </row>
    <row r="3711" spans="1:5" x14ac:dyDescent="0.2">
      <c r="A3711" s="674"/>
      <c r="B3711" s="685" t="s">
        <v>4659</v>
      </c>
      <c r="C3711" s="685" t="s">
        <v>4657</v>
      </c>
      <c r="D3711" s="678">
        <v>1.1599999999999999</v>
      </c>
      <c r="E3711" s="654"/>
    </row>
    <row r="3712" spans="1:5" x14ac:dyDescent="0.2">
      <c r="A3712" s="674"/>
      <c r="B3712" s="685" t="s">
        <v>4660</v>
      </c>
      <c r="C3712" s="685" t="s">
        <v>4657</v>
      </c>
      <c r="D3712" s="678">
        <v>1.1599999999999999</v>
      </c>
      <c r="E3712" s="654"/>
    </row>
    <row r="3713" spans="1:5" x14ac:dyDescent="0.2">
      <c r="A3713" s="674"/>
      <c r="B3713" s="685" t="s">
        <v>4661</v>
      </c>
      <c r="C3713" s="685" t="s">
        <v>4657</v>
      </c>
      <c r="D3713" s="678">
        <v>1.1599999999999999</v>
      </c>
      <c r="E3713" s="654"/>
    </row>
    <row r="3714" spans="1:5" x14ac:dyDescent="0.2">
      <c r="A3714" s="674"/>
      <c r="B3714" s="685" t="s">
        <v>4662</v>
      </c>
      <c r="C3714" s="685" t="s">
        <v>4657</v>
      </c>
      <c r="D3714" s="678">
        <v>1.1599999999999999</v>
      </c>
      <c r="E3714" s="654"/>
    </row>
    <row r="3715" spans="1:5" x14ac:dyDescent="0.2">
      <c r="A3715" s="674"/>
      <c r="B3715" s="685" t="s">
        <v>4663</v>
      </c>
      <c r="C3715" s="685" t="s">
        <v>4664</v>
      </c>
      <c r="D3715" s="678">
        <v>1.1599999999999999</v>
      </c>
      <c r="E3715" s="654"/>
    </row>
    <row r="3716" spans="1:5" x14ac:dyDescent="0.2">
      <c r="A3716" s="674"/>
      <c r="B3716" s="685" t="s">
        <v>4665</v>
      </c>
      <c r="C3716" s="685" t="s">
        <v>4664</v>
      </c>
      <c r="D3716" s="678">
        <v>1.1599999999999999</v>
      </c>
      <c r="E3716" s="654"/>
    </row>
    <row r="3717" spans="1:5" x14ac:dyDescent="0.2">
      <c r="A3717" s="674"/>
      <c r="B3717" s="685" t="s">
        <v>4666</v>
      </c>
      <c r="C3717" s="685" t="s">
        <v>4664</v>
      </c>
      <c r="D3717" s="678">
        <v>1.1599999999999999</v>
      </c>
      <c r="E3717" s="654"/>
    </row>
    <row r="3718" spans="1:5" x14ac:dyDescent="0.2">
      <c r="A3718" s="674"/>
      <c r="B3718" s="685" t="s">
        <v>4667</v>
      </c>
      <c r="C3718" s="685" t="s">
        <v>4664</v>
      </c>
      <c r="D3718" s="678">
        <v>1.1599999999999999</v>
      </c>
      <c r="E3718" s="654"/>
    </row>
    <row r="3719" spans="1:5" x14ac:dyDescent="0.2">
      <c r="A3719" s="674"/>
      <c r="B3719" s="685" t="s">
        <v>4668</v>
      </c>
      <c r="C3719" s="685" t="s">
        <v>4664</v>
      </c>
      <c r="D3719" s="678">
        <v>1.1599999999999999</v>
      </c>
      <c r="E3719" s="654"/>
    </row>
    <row r="3720" spans="1:5" x14ac:dyDescent="0.2">
      <c r="A3720" s="674"/>
      <c r="B3720" s="685" t="s">
        <v>4669</v>
      </c>
      <c r="C3720" s="685" t="s">
        <v>4664</v>
      </c>
      <c r="D3720" s="678">
        <v>1.1599999999999999</v>
      </c>
      <c r="E3720" s="654"/>
    </row>
    <row r="3721" spans="1:5" x14ac:dyDescent="0.2">
      <c r="A3721" s="674"/>
      <c r="B3721" s="685" t="s">
        <v>4670</v>
      </c>
      <c r="C3721" s="685" t="s">
        <v>4664</v>
      </c>
      <c r="D3721" s="678">
        <v>1.1599999999999999</v>
      </c>
      <c r="E3721" s="654"/>
    </row>
    <row r="3722" spans="1:5" x14ac:dyDescent="0.2">
      <c r="A3722" s="674"/>
      <c r="B3722" s="685" t="s">
        <v>4671</v>
      </c>
      <c r="C3722" s="685" t="s">
        <v>4664</v>
      </c>
      <c r="D3722" s="678">
        <v>1.1599999999999999</v>
      </c>
      <c r="E3722" s="654"/>
    </row>
    <row r="3723" spans="1:5" x14ac:dyDescent="0.2">
      <c r="A3723" s="674"/>
      <c r="B3723" s="685" t="s">
        <v>4672</v>
      </c>
      <c r="C3723" s="685" t="s">
        <v>4664</v>
      </c>
      <c r="D3723" s="678">
        <v>1.1599999999999999</v>
      </c>
      <c r="E3723" s="654"/>
    </row>
    <row r="3724" spans="1:5" x14ac:dyDescent="0.2">
      <c r="A3724" s="674"/>
      <c r="B3724" s="685" t="s">
        <v>4673</v>
      </c>
      <c r="C3724" s="685" t="s">
        <v>4664</v>
      </c>
      <c r="D3724" s="678">
        <v>1.1599999999999999</v>
      </c>
      <c r="E3724" s="654"/>
    </row>
    <row r="3725" spans="1:5" x14ac:dyDescent="0.2">
      <c r="A3725" s="674"/>
      <c r="B3725" s="685" t="s">
        <v>4674</v>
      </c>
      <c r="C3725" s="685" t="s">
        <v>4664</v>
      </c>
      <c r="D3725" s="678">
        <v>1.1599999999999999</v>
      </c>
      <c r="E3725" s="654"/>
    </row>
    <row r="3726" spans="1:5" x14ac:dyDescent="0.2">
      <c r="A3726" s="674"/>
      <c r="B3726" s="685" t="s">
        <v>4675</v>
      </c>
      <c r="C3726" s="685" t="s">
        <v>4664</v>
      </c>
      <c r="D3726" s="678">
        <v>1.1599999999999999</v>
      </c>
      <c r="E3726" s="654"/>
    </row>
    <row r="3727" spans="1:5" x14ac:dyDescent="0.2">
      <c r="A3727" s="674"/>
      <c r="B3727" s="685" t="s">
        <v>4676</v>
      </c>
      <c r="C3727" s="685" t="s">
        <v>4664</v>
      </c>
      <c r="D3727" s="678">
        <v>1.1599999999999999</v>
      </c>
      <c r="E3727" s="654"/>
    </row>
    <row r="3728" spans="1:5" x14ac:dyDescent="0.2">
      <c r="A3728" s="674"/>
      <c r="B3728" s="685" t="s">
        <v>4677</v>
      </c>
      <c r="C3728" s="685" t="s">
        <v>4664</v>
      </c>
      <c r="D3728" s="678">
        <v>1.1599999999999999</v>
      </c>
      <c r="E3728" s="654"/>
    </row>
    <row r="3729" spans="1:5" x14ac:dyDescent="0.2">
      <c r="A3729" s="674"/>
      <c r="B3729" s="685" t="s">
        <v>4678</v>
      </c>
      <c r="C3729" s="685" t="s">
        <v>4664</v>
      </c>
      <c r="D3729" s="678">
        <v>1.1599999999999999</v>
      </c>
      <c r="E3729" s="654"/>
    </row>
    <row r="3730" spans="1:5" x14ac:dyDescent="0.2">
      <c r="A3730" s="674"/>
      <c r="B3730" s="685" t="s">
        <v>4679</v>
      </c>
      <c r="C3730" s="685" t="s">
        <v>4664</v>
      </c>
      <c r="D3730" s="678">
        <v>1.1599999999999999</v>
      </c>
      <c r="E3730" s="654"/>
    </row>
    <row r="3731" spans="1:5" x14ac:dyDescent="0.2">
      <c r="A3731" s="674"/>
      <c r="B3731" s="685" t="s">
        <v>4680</v>
      </c>
      <c r="C3731" s="685" t="s">
        <v>4664</v>
      </c>
      <c r="D3731" s="678">
        <v>1.1599999999999999</v>
      </c>
      <c r="E3731" s="654"/>
    </row>
    <row r="3732" spans="1:5" x14ac:dyDescent="0.2">
      <c r="A3732" s="674"/>
      <c r="B3732" s="685" t="s">
        <v>4681</v>
      </c>
      <c r="C3732" s="685" t="s">
        <v>4664</v>
      </c>
      <c r="D3732" s="678">
        <v>1.1599999999999999</v>
      </c>
      <c r="E3732" s="654"/>
    </row>
    <row r="3733" spans="1:5" x14ac:dyDescent="0.2">
      <c r="A3733" s="674"/>
      <c r="B3733" s="685" t="s">
        <v>4682</v>
      </c>
      <c r="C3733" s="685" t="s">
        <v>4664</v>
      </c>
      <c r="D3733" s="678">
        <v>1.1599999999999999</v>
      </c>
      <c r="E3733" s="654"/>
    </row>
    <row r="3734" spans="1:5" x14ac:dyDescent="0.2">
      <c r="A3734" s="674"/>
      <c r="B3734" s="685" t="s">
        <v>4683</v>
      </c>
      <c r="C3734" s="685" t="s">
        <v>4664</v>
      </c>
      <c r="D3734" s="678">
        <v>1440.72</v>
      </c>
      <c r="E3734" s="654"/>
    </row>
    <row r="3735" spans="1:5" x14ac:dyDescent="0.2">
      <c r="A3735" s="674"/>
      <c r="B3735" s="685" t="s">
        <v>4684</v>
      </c>
      <c r="C3735" s="685" t="s">
        <v>4685</v>
      </c>
      <c r="D3735" s="678">
        <v>1440.72</v>
      </c>
      <c r="E3735" s="654"/>
    </row>
    <row r="3736" spans="1:5" x14ac:dyDescent="0.2">
      <c r="A3736" s="674"/>
      <c r="B3736" s="685" t="s">
        <v>4686</v>
      </c>
      <c r="C3736" s="685" t="s">
        <v>4685</v>
      </c>
      <c r="D3736" s="678">
        <v>1.1599999999999999</v>
      </c>
      <c r="E3736" s="654"/>
    </row>
    <row r="3737" spans="1:5" x14ac:dyDescent="0.2">
      <c r="A3737" s="674"/>
      <c r="B3737" s="685" t="s">
        <v>4687</v>
      </c>
      <c r="C3737" s="685" t="s">
        <v>4688</v>
      </c>
      <c r="D3737" s="678">
        <v>968.82040000000006</v>
      </c>
      <c r="E3737" s="654"/>
    </row>
    <row r="3738" spans="1:5" x14ac:dyDescent="0.2">
      <c r="A3738" s="674"/>
      <c r="B3738" s="685" t="s">
        <v>4689</v>
      </c>
      <c r="C3738" s="685" t="s">
        <v>4688</v>
      </c>
      <c r="D3738" s="678">
        <v>968.82040000000006</v>
      </c>
      <c r="E3738" s="654"/>
    </row>
    <row r="3739" spans="1:5" x14ac:dyDescent="0.2">
      <c r="A3739" s="674"/>
      <c r="B3739" s="685" t="s">
        <v>4690</v>
      </c>
      <c r="C3739" s="685" t="s">
        <v>4688</v>
      </c>
      <c r="D3739" s="678">
        <v>968.82040000000006</v>
      </c>
      <c r="E3739" s="654"/>
    </row>
    <row r="3740" spans="1:5" x14ac:dyDescent="0.2">
      <c r="A3740" s="674"/>
      <c r="B3740" s="685" t="s">
        <v>4691</v>
      </c>
      <c r="C3740" s="685" t="s">
        <v>4688</v>
      </c>
      <c r="D3740" s="678">
        <v>968.82040000000006</v>
      </c>
      <c r="E3740" s="654"/>
    </row>
    <row r="3741" spans="1:5" x14ac:dyDescent="0.2">
      <c r="A3741" s="674"/>
      <c r="B3741" s="685" t="s">
        <v>4692</v>
      </c>
      <c r="C3741" s="685" t="s">
        <v>4688</v>
      </c>
      <c r="D3741" s="678">
        <v>968.82040000000006</v>
      </c>
      <c r="E3741" s="654"/>
    </row>
    <row r="3742" spans="1:5" x14ac:dyDescent="0.2">
      <c r="A3742" s="674"/>
      <c r="B3742" s="685" t="s">
        <v>4693</v>
      </c>
      <c r="C3742" s="685" t="s">
        <v>4688</v>
      </c>
      <c r="D3742" s="678">
        <v>968.82040000000006</v>
      </c>
      <c r="E3742" s="654"/>
    </row>
    <row r="3743" spans="1:5" x14ac:dyDescent="0.2">
      <c r="A3743" s="674"/>
      <c r="B3743" s="685" t="s">
        <v>4694</v>
      </c>
      <c r="C3743" s="685" t="s">
        <v>4695</v>
      </c>
      <c r="D3743" s="678">
        <v>4060</v>
      </c>
      <c r="E3743" s="654"/>
    </row>
    <row r="3744" spans="1:5" x14ac:dyDescent="0.2">
      <c r="A3744" s="674"/>
      <c r="B3744" s="685" t="s">
        <v>4696</v>
      </c>
      <c r="C3744" s="685" t="s">
        <v>4697</v>
      </c>
      <c r="D3744" s="678">
        <v>35786</v>
      </c>
      <c r="E3744" s="654"/>
    </row>
    <row r="3745" spans="1:5" x14ac:dyDescent="0.2">
      <c r="A3745" s="674"/>
      <c r="B3745" s="685" t="s">
        <v>4698</v>
      </c>
      <c r="C3745" s="685" t="s">
        <v>4699</v>
      </c>
      <c r="D3745" s="678">
        <v>3329.2</v>
      </c>
      <c r="E3745" s="654"/>
    </row>
    <row r="3746" spans="1:5" x14ac:dyDescent="0.2">
      <c r="A3746" s="674"/>
      <c r="B3746" s="685" t="s">
        <v>4700</v>
      </c>
      <c r="C3746" s="685" t="s">
        <v>4701</v>
      </c>
      <c r="D3746" s="678">
        <v>2956.84</v>
      </c>
      <c r="E3746" s="654"/>
    </row>
    <row r="3747" spans="1:5" x14ac:dyDescent="0.2">
      <c r="A3747" s="674"/>
      <c r="B3747" s="685" t="s">
        <v>4702</v>
      </c>
      <c r="C3747" s="685" t="s">
        <v>4701</v>
      </c>
      <c r="D3747" s="678">
        <v>2956.84</v>
      </c>
      <c r="E3747" s="654"/>
    </row>
    <row r="3748" spans="1:5" x14ac:dyDescent="0.2">
      <c r="A3748" s="674"/>
      <c r="B3748" s="685" t="s">
        <v>4703</v>
      </c>
      <c r="C3748" s="685" t="s">
        <v>4701</v>
      </c>
      <c r="D3748" s="678">
        <v>2956.84</v>
      </c>
      <c r="E3748" s="654"/>
    </row>
    <row r="3749" spans="1:5" x14ac:dyDescent="0.2">
      <c r="A3749" s="674"/>
      <c r="B3749" s="685" t="s">
        <v>4704</v>
      </c>
      <c r="C3749" s="685" t="s">
        <v>4701</v>
      </c>
      <c r="D3749" s="678">
        <v>2956.84</v>
      </c>
      <c r="E3749" s="654"/>
    </row>
    <row r="3750" spans="1:5" x14ac:dyDescent="0.2">
      <c r="A3750" s="674"/>
      <c r="B3750" s="685" t="s">
        <v>4705</v>
      </c>
      <c r="C3750" s="685" t="s">
        <v>4701</v>
      </c>
      <c r="D3750" s="678">
        <v>2956.84</v>
      </c>
      <c r="E3750" s="654"/>
    </row>
    <row r="3751" spans="1:5" x14ac:dyDescent="0.2">
      <c r="A3751" s="674"/>
      <c r="B3751" s="685" t="s">
        <v>4706</v>
      </c>
      <c r="C3751" s="685" t="s">
        <v>4701</v>
      </c>
      <c r="D3751" s="678">
        <v>2956.84</v>
      </c>
      <c r="E3751" s="654"/>
    </row>
    <row r="3752" spans="1:5" x14ac:dyDescent="0.2">
      <c r="A3752" s="674"/>
      <c r="B3752" s="685" t="s">
        <v>4707</v>
      </c>
      <c r="C3752" s="685" t="s">
        <v>4701</v>
      </c>
      <c r="D3752" s="678">
        <v>2956.84</v>
      </c>
      <c r="E3752" s="654"/>
    </row>
    <row r="3753" spans="1:5" x14ac:dyDescent="0.2">
      <c r="A3753" s="674"/>
      <c r="B3753" s="685" t="s">
        <v>4708</v>
      </c>
      <c r="C3753" s="685" t="s">
        <v>4701</v>
      </c>
      <c r="D3753" s="678">
        <v>2956.84</v>
      </c>
      <c r="E3753" s="654"/>
    </row>
    <row r="3754" spans="1:5" x14ac:dyDescent="0.2">
      <c r="A3754" s="674"/>
      <c r="B3754" s="685" t="s">
        <v>4709</v>
      </c>
      <c r="C3754" s="685" t="s">
        <v>4701</v>
      </c>
      <c r="D3754" s="678">
        <v>2956.84</v>
      </c>
      <c r="E3754" s="654"/>
    </row>
    <row r="3755" spans="1:5" x14ac:dyDescent="0.2">
      <c r="A3755" s="674"/>
      <c r="B3755" s="685" t="s">
        <v>4710</v>
      </c>
      <c r="C3755" s="685" t="s">
        <v>4711</v>
      </c>
      <c r="D3755" s="678">
        <v>5048.32</v>
      </c>
      <c r="E3755" s="654"/>
    </row>
    <row r="3756" spans="1:5" x14ac:dyDescent="0.2">
      <c r="A3756" s="674"/>
      <c r="B3756" s="685" t="s">
        <v>4712</v>
      </c>
      <c r="C3756" s="685" t="s">
        <v>4711</v>
      </c>
      <c r="D3756" s="678">
        <v>5048.32</v>
      </c>
      <c r="E3756" s="654"/>
    </row>
    <row r="3757" spans="1:5" x14ac:dyDescent="0.2">
      <c r="A3757" s="674"/>
      <c r="B3757" s="685" t="s">
        <v>4713</v>
      </c>
      <c r="C3757" s="685" t="s">
        <v>4711</v>
      </c>
      <c r="D3757" s="678">
        <v>5048.32</v>
      </c>
      <c r="E3757" s="654"/>
    </row>
    <row r="3758" spans="1:5" x14ac:dyDescent="0.2">
      <c r="A3758" s="674"/>
      <c r="B3758" s="685" t="s">
        <v>4714</v>
      </c>
      <c r="C3758" s="685" t="s">
        <v>4711</v>
      </c>
      <c r="D3758" s="678">
        <v>5048.32</v>
      </c>
      <c r="E3758" s="654"/>
    </row>
    <row r="3759" spans="1:5" x14ac:dyDescent="0.2">
      <c r="A3759" s="674"/>
      <c r="B3759" s="685" t="s">
        <v>4715</v>
      </c>
      <c r="C3759" s="685" t="s">
        <v>4711</v>
      </c>
      <c r="D3759" s="678">
        <v>5048.32</v>
      </c>
      <c r="E3759" s="654"/>
    </row>
    <row r="3760" spans="1:5" x14ac:dyDescent="0.2">
      <c r="A3760" s="674"/>
      <c r="B3760" s="685" t="s">
        <v>4716</v>
      </c>
      <c r="C3760" s="685" t="s">
        <v>4711</v>
      </c>
      <c r="D3760" s="678">
        <v>5048.32</v>
      </c>
      <c r="E3760" s="654"/>
    </row>
    <row r="3761" spans="1:5" x14ac:dyDescent="0.2">
      <c r="A3761" s="674"/>
      <c r="B3761" s="685" t="s">
        <v>4717</v>
      </c>
      <c r="C3761" s="685" t="s">
        <v>4711</v>
      </c>
      <c r="D3761" s="678">
        <v>5048.32</v>
      </c>
      <c r="E3761" s="654"/>
    </row>
    <row r="3762" spans="1:5" x14ac:dyDescent="0.2">
      <c r="A3762" s="674"/>
      <c r="B3762" s="685" t="s">
        <v>4718</v>
      </c>
      <c r="C3762" s="685" t="s">
        <v>4711</v>
      </c>
      <c r="D3762" s="678">
        <v>5048.32</v>
      </c>
      <c r="E3762" s="654"/>
    </row>
    <row r="3763" spans="1:5" x14ac:dyDescent="0.2">
      <c r="A3763" s="674"/>
      <c r="B3763" s="685" t="s">
        <v>4719</v>
      </c>
      <c r="C3763" s="685" t="s">
        <v>4711</v>
      </c>
      <c r="D3763" s="678">
        <v>5048.32</v>
      </c>
      <c r="E3763" s="654"/>
    </row>
    <row r="3764" spans="1:5" x14ac:dyDescent="0.2">
      <c r="A3764" s="674"/>
      <c r="B3764" s="685" t="s">
        <v>4720</v>
      </c>
      <c r="C3764" s="685" t="s">
        <v>4711</v>
      </c>
      <c r="D3764" s="678">
        <v>5048.32</v>
      </c>
      <c r="E3764" s="654"/>
    </row>
    <row r="3765" spans="1:5" x14ac:dyDescent="0.2">
      <c r="A3765" s="674"/>
      <c r="B3765" s="685" t="s">
        <v>4721</v>
      </c>
      <c r="C3765" s="685" t="s">
        <v>4711</v>
      </c>
      <c r="D3765" s="678">
        <v>5608.6</v>
      </c>
      <c r="E3765" s="654"/>
    </row>
    <row r="3766" spans="1:5" x14ac:dyDescent="0.2">
      <c r="A3766" s="674"/>
      <c r="B3766" s="685" t="s">
        <v>4722</v>
      </c>
      <c r="C3766" s="685" t="s">
        <v>4711</v>
      </c>
      <c r="D3766" s="678">
        <v>5608.6</v>
      </c>
      <c r="E3766" s="654"/>
    </row>
    <row r="3767" spans="1:5" x14ac:dyDescent="0.2">
      <c r="A3767" s="674"/>
      <c r="B3767" s="685" t="s">
        <v>4723</v>
      </c>
      <c r="C3767" s="685" t="s">
        <v>4711</v>
      </c>
      <c r="D3767" s="678">
        <v>5608.6</v>
      </c>
      <c r="E3767" s="654"/>
    </row>
    <row r="3768" spans="1:5" x14ac:dyDescent="0.2">
      <c r="A3768" s="674"/>
      <c r="B3768" s="685" t="s">
        <v>4724</v>
      </c>
      <c r="C3768" s="685" t="s">
        <v>4711</v>
      </c>
      <c r="D3768" s="678">
        <v>5608.6</v>
      </c>
      <c r="E3768" s="654"/>
    </row>
    <row r="3769" spans="1:5" x14ac:dyDescent="0.2">
      <c r="A3769" s="674"/>
      <c r="B3769" s="685" t="s">
        <v>4725</v>
      </c>
      <c r="C3769" s="685" t="s">
        <v>4711</v>
      </c>
      <c r="D3769" s="678">
        <v>5608.6</v>
      </c>
      <c r="E3769" s="654"/>
    </row>
    <row r="3770" spans="1:5" x14ac:dyDescent="0.2">
      <c r="A3770" s="674"/>
      <c r="B3770" s="685" t="s">
        <v>4726</v>
      </c>
      <c r="C3770" s="685" t="s">
        <v>4727</v>
      </c>
      <c r="D3770" s="678">
        <v>28591.68</v>
      </c>
      <c r="E3770" s="654"/>
    </row>
    <row r="3771" spans="1:5" x14ac:dyDescent="0.2">
      <c r="A3771" s="674"/>
      <c r="B3771" s="685" t="s">
        <v>4728</v>
      </c>
      <c r="C3771" s="685" t="s">
        <v>4729</v>
      </c>
      <c r="D3771" s="678">
        <v>2724.84</v>
      </c>
      <c r="E3771" s="654"/>
    </row>
    <row r="3772" spans="1:5" x14ac:dyDescent="0.2">
      <c r="A3772" s="674"/>
      <c r="B3772" s="685" t="s">
        <v>4730</v>
      </c>
      <c r="C3772" s="685" t="s">
        <v>4729</v>
      </c>
      <c r="D3772" s="678">
        <v>2724.84</v>
      </c>
      <c r="E3772" s="654"/>
    </row>
    <row r="3773" spans="1:5" x14ac:dyDescent="0.2">
      <c r="A3773" s="674"/>
      <c r="B3773" s="685" t="s">
        <v>4731</v>
      </c>
      <c r="C3773" s="685" t="s">
        <v>4729</v>
      </c>
      <c r="D3773" s="678">
        <v>2724.84</v>
      </c>
      <c r="E3773" s="654"/>
    </row>
    <row r="3774" spans="1:5" x14ac:dyDescent="0.2">
      <c r="A3774" s="674"/>
      <c r="B3774" s="685" t="s">
        <v>4732</v>
      </c>
      <c r="C3774" s="685" t="s">
        <v>4729</v>
      </c>
      <c r="D3774" s="678">
        <v>2724.84</v>
      </c>
      <c r="E3774" s="654"/>
    </row>
    <row r="3775" spans="1:5" x14ac:dyDescent="0.2">
      <c r="A3775" s="674"/>
      <c r="B3775" s="685" t="s">
        <v>4733</v>
      </c>
      <c r="C3775" s="685" t="s">
        <v>4729</v>
      </c>
      <c r="D3775" s="678">
        <v>2724.84</v>
      </c>
      <c r="E3775" s="654"/>
    </row>
    <row r="3776" spans="1:5" x14ac:dyDescent="0.2">
      <c r="A3776" s="674"/>
      <c r="B3776" s="685" t="s">
        <v>4734</v>
      </c>
      <c r="C3776" s="685" t="s">
        <v>4729</v>
      </c>
      <c r="D3776" s="678">
        <v>2724.84</v>
      </c>
      <c r="E3776" s="654"/>
    </row>
    <row r="3777" spans="1:5" x14ac:dyDescent="0.2">
      <c r="A3777" s="674"/>
      <c r="B3777" s="685" t="s">
        <v>4735</v>
      </c>
      <c r="C3777" s="685" t="s">
        <v>4729</v>
      </c>
      <c r="D3777" s="678">
        <v>2724.84</v>
      </c>
      <c r="E3777" s="654"/>
    </row>
    <row r="3778" spans="1:5" x14ac:dyDescent="0.2">
      <c r="A3778" s="674"/>
      <c r="B3778" s="685" t="s">
        <v>4736</v>
      </c>
      <c r="C3778" s="685" t="s">
        <v>4729</v>
      </c>
      <c r="D3778" s="678">
        <v>2724.84</v>
      </c>
      <c r="E3778" s="654"/>
    </row>
    <row r="3779" spans="1:5" x14ac:dyDescent="0.2">
      <c r="A3779" s="674"/>
      <c r="B3779" s="685" t="s">
        <v>4737</v>
      </c>
      <c r="C3779" s="685" t="s">
        <v>4729</v>
      </c>
      <c r="D3779" s="678">
        <v>2724.84</v>
      </c>
      <c r="E3779" s="654"/>
    </row>
    <row r="3780" spans="1:5" x14ac:dyDescent="0.2">
      <c r="A3780" s="674"/>
      <c r="B3780" s="685" t="s">
        <v>4738</v>
      </c>
      <c r="C3780" s="685" t="s">
        <v>4729</v>
      </c>
      <c r="D3780" s="678">
        <v>2724.84</v>
      </c>
      <c r="E3780" s="654"/>
    </row>
    <row r="3781" spans="1:5" x14ac:dyDescent="0.2">
      <c r="A3781" s="674"/>
      <c r="B3781" s="685" t="s">
        <v>4739</v>
      </c>
      <c r="C3781" s="685" t="s">
        <v>4740</v>
      </c>
      <c r="D3781" s="678">
        <v>4713.0684000000001</v>
      </c>
      <c r="E3781" s="654"/>
    </row>
    <row r="3782" spans="1:5" x14ac:dyDescent="0.2">
      <c r="A3782" s="674"/>
      <c r="B3782" s="685" t="s">
        <v>4741</v>
      </c>
      <c r="C3782" s="685" t="s">
        <v>4742</v>
      </c>
      <c r="D3782" s="678">
        <v>4555.32</v>
      </c>
      <c r="E3782" s="654"/>
    </row>
    <row r="3783" spans="1:5" x14ac:dyDescent="0.2">
      <c r="A3783" s="674"/>
      <c r="B3783" s="685" t="s">
        <v>4743</v>
      </c>
      <c r="C3783" s="685" t="s">
        <v>4740</v>
      </c>
      <c r="D3783" s="678">
        <v>4713.0684000000001</v>
      </c>
      <c r="E3783" s="654"/>
    </row>
    <row r="3784" spans="1:5" x14ac:dyDescent="0.2">
      <c r="A3784" s="674"/>
      <c r="B3784" s="685" t="s">
        <v>4744</v>
      </c>
      <c r="C3784" s="685" t="s">
        <v>4740</v>
      </c>
      <c r="D3784" s="678">
        <v>4713.0684000000001</v>
      </c>
      <c r="E3784" s="654"/>
    </row>
    <row r="3785" spans="1:5" x14ac:dyDescent="0.2">
      <c r="A3785" s="674"/>
      <c r="B3785" s="685" t="s">
        <v>4745</v>
      </c>
      <c r="C3785" s="685" t="s">
        <v>4740</v>
      </c>
      <c r="D3785" s="678">
        <v>4713.0684000000001</v>
      </c>
      <c r="E3785" s="654"/>
    </row>
    <row r="3786" spans="1:5" x14ac:dyDescent="0.2">
      <c r="A3786" s="674"/>
      <c r="B3786" s="685" t="s">
        <v>4746</v>
      </c>
      <c r="C3786" s="685" t="s">
        <v>4742</v>
      </c>
      <c r="D3786" s="678">
        <v>4555.32</v>
      </c>
      <c r="E3786" s="654"/>
    </row>
    <row r="3787" spans="1:5" x14ac:dyDescent="0.2">
      <c r="A3787" s="674"/>
      <c r="B3787" s="685" t="s">
        <v>4747</v>
      </c>
      <c r="C3787" s="685" t="s">
        <v>4742</v>
      </c>
      <c r="D3787" s="678">
        <v>4555.32</v>
      </c>
      <c r="E3787" s="654"/>
    </row>
    <row r="3788" spans="1:5" x14ac:dyDescent="0.2">
      <c r="A3788" s="674"/>
      <c r="B3788" s="685" t="s">
        <v>4748</v>
      </c>
      <c r="C3788" s="685" t="s">
        <v>4742</v>
      </c>
      <c r="D3788" s="678">
        <v>4555.32</v>
      </c>
      <c r="E3788" s="654"/>
    </row>
    <row r="3789" spans="1:5" x14ac:dyDescent="0.2">
      <c r="A3789" s="674"/>
      <c r="B3789" s="685" t="s">
        <v>4749</v>
      </c>
      <c r="C3789" s="685" t="s">
        <v>4742</v>
      </c>
      <c r="D3789" s="678">
        <v>4555.32</v>
      </c>
      <c r="E3789" s="654"/>
    </row>
    <row r="3790" spans="1:5" x14ac:dyDescent="0.2">
      <c r="A3790" s="674"/>
      <c r="B3790" s="685" t="s">
        <v>4750</v>
      </c>
      <c r="C3790" s="685" t="s">
        <v>4742</v>
      </c>
      <c r="D3790" s="678">
        <v>4555.32</v>
      </c>
      <c r="E3790" s="654"/>
    </row>
    <row r="3791" spans="1:5" x14ac:dyDescent="0.2">
      <c r="A3791" s="674"/>
      <c r="B3791" s="685" t="s">
        <v>4751</v>
      </c>
      <c r="C3791" s="685" t="s">
        <v>4742</v>
      </c>
      <c r="D3791" s="678">
        <v>4555.32</v>
      </c>
      <c r="E3791" s="654"/>
    </row>
    <row r="3792" spans="1:5" x14ac:dyDescent="0.2">
      <c r="A3792" s="674"/>
      <c r="B3792" s="685" t="s">
        <v>4752</v>
      </c>
      <c r="C3792" s="685" t="s">
        <v>4742</v>
      </c>
      <c r="D3792" s="678">
        <v>4555.32</v>
      </c>
      <c r="E3792" s="654"/>
    </row>
    <row r="3793" spans="1:5" x14ac:dyDescent="0.2">
      <c r="A3793" s="674"/>
      <c r="B3793" s="685" t="s">
        <v>4753</v>
      </c>
      <c r="C3793" s="685" t="s">
        <v>4742</v>
      </c>
      <c r="D3793" s="678">
        <v>4555.32</v>
      </c>
      <c r="E3793" s="654"/>
    </row>
    <row r="3794" spans="1:5" x14ac:dyDescent="0.2">
      <c r="A3794" s="674"/>
      <c r="B3794" s="685" t="s">
        <v>4754</v>
      </c>
      <c r="C3794" s="685" t="s">
        <v>4742</v>
      </c>
      <c r="D3794" s="678">
        <v>4555.32</v>
      </c>
      <c r="E3794" s="654"/>
    </row>
    <row r="3795" spans="1:5" x14ac:dyDescent="0.2">
      <c r="A3795" s="674"/>
      <c r="B3795" s="685" t="s">
        <v>4755</v>
      </c>
      <c r="C3795" s="685" t="s">
        <v>4740</v>
      </c>
      <c r="D3795" s="678">
        <v>4713.0684000000001</v>
      </c>
      <c r="E3795" s="654"/>
    </row>
    <row r="3796" spans="1:5" x14ac:dyDescent="0.2">
      <c r="A3796" s="674"/>
      <c r="B3796" s="685" t="s">
        <v>4756</v>
      </c>
      <c r="C3796" s="685" t="s">
        <v>4757</v>
      </c>
      <c r="D3796" s="678">
        <v>5104</v>
      </c>
      <c r="E3796" s="654"/>
    </row>
    <row r="3797" spans="1:5" x14ac:dyDescent="0.2">
      <c r="A3797" s="674"/>
      <c r="B3797" s="685" t="s">
        <v>4758</v>
      </c>
      <c r="C3797" s="685" t="s">
        <v>4759</v>
      </c>
      <c r="D3797" s="678">
        <v>5568</v>
      </c>
      <c r="E3797" s="654"/>
    </row>
    <row r="3798" spans="1:5" x14ac:dyDescent="0.2">
      <c r="A3798" s="674"/>
      <c r="B3798" s="685" t="s">
        <v>4760</v>
      </c>
      <c r="C3798" s="685" t="s">
        <v>4759</v>
      </c>
      <c r="D3798" s="678">
        <v>5568</v>
      </c>
      <c r="E3798" s="654"/>
    </row>
    <row r="3799" spans="1:5" x14ac:dyDescent="0.2">
      <c r="A3799" s="674"/>
      <c r="B3799" s="685" t="s">
        <v>4761</v>
      </c>
      <c r="C3799" s="685" t="s">
        <v>4762</v>
      </c>
      <c r="D3799" s="678">
        <v>13050</v>
      </c>
      <c r="E3799" s="654"/>
    </row>
    <row r="3800" spans="1:5" x14ac:dyDescent="0.2">
      <c r="A3800" s="674"/>
      <c r="B3800" s="685" t="s">
        <v>4763</v>
      </c>
      <c r="C3800" s="685" t="s">
        <v>4764</v>
      </c>
      <c r="D3800" s="678">
        <v>6380</v>
      </c>
      <c r="E3800" s="654"/>
    </row>
    <row r="3801" spans="1:5" x14ac:dyDescent="0.2">
      <c r="A3801" s="674"/>
      <c r="B3801" s="685" t="s">
        <v>4765</v>
      </c>
      <c r="C3801" s="685" t="s">
        <v>4764</v>
      </c>
      <c r="D3801" s="678">
        <v>6380</v>
      </c>
      <c r="E3801" s="654"/>
    </row>
    <row r="3802" spans="1:5" x14ac:dyDescent="0.2">
      <c r="A3802" s="674"/>
      <c r="B3802" s="685" t="s">
        <v>4766</v>
      </c>
      <c r="C3802" s="685" t="s">
        <v>4764</v>
      </c>
      <c r="D3802" s="678">
        <v>6380</v>
      </c>
      <c r="E3802" s="654"/>
    </row>
    <row r="3803" spans="1:5" x14ac:dyDescent="0.2">
      <c r="A3803" s="674"/>
      <c r="B3803" s="685" t="s">
        <v>4767</v>
      </c>
      <c r="C3803" s="685" t="s">
        <v>4764</v>
      </c>
      <c r="D3803" s="678">
        <v>6380</v>
      </c>
      <c r="E3803" s="654"/>
    </row>
    <row r="3804" spans="1:5" x14ac:dyDescent="0.2">
      <c r="A3804" s="674"/>
      <c r="B3804" s="685" t="s">
        <v>4768</v>
      </c>
      <c r="C3804" s="685" t="s">
        <v>4769</v>
      </c>
      <c r="D3804" s="678">
        <v>126370.08679999999</v>
      </c>
      <c r="E3804" s="654"/>
    </row>
    <row r="3805" spans="1:5" x14ac:dyDescent="0.2">
      <c r="A3805" s="674"/>
      <c r="B3805" s="685" t="s">
        <v>4770</v>
      </c>
      <c r="C3805" s="685" t="s">
        <v>4771</v>
      </c>
      <c r="D3805" s="678">
        <v>10092</v>
      </c>
      <c r="E3805" s="654"/>
    </row>
    <row r="3806" spans="1:5" x14ac:dyDescent="0.2">
      <c r="A3806" s="674"/>
      <c r="B3806" s="685" t="s">
        <v>4772</v>
      </c>
      <c r="C3806" s="685" t="s">
        <v>4771</v>
      </c>
      <c r="D3806" s="678">
        <v>10092</v>
      </c>
      <c r="E3806" s="654"/>
    </row>
    <row r="3807" spans="1:5" x14ac:dyDescent="0.2">
      <c r="A3807" s="674"/>
      <c r="B3807" s="685" t="s">
        <v>4773</v>
      </c>
      <c r="C3807" s="685" t="s">
        <v>4771</v>
      </c>
      <c r="D3807" s="678">
        <v>10092</v>
      </c>
      <c r="E3807" s="654"/>
    </row>
    <row r="3808" spans="1:5" x14ac:dyDescent="0.2">
      <c r="A3808" s="674"/>
      <c r="B3808" s="685" t="s">
        <v>4774</v>
      </c>
      <c r="C3808" s="685" t="s">
        <v>4771</v>
      </c>
      <c r="D3808" s="678">
        <v>10092</v>
      </c>
      <c r="E3808" s="654"/>
    </row>
    <row r="3809" spans="1:5" x14ac:dyDescent="0.2">
      <c r="A3809" s="674"/>
      <c r="B3809" s="685" t="s">
        <v>4775</v>
      </c>
      <c r="C3809" s="685" t="s">
        <v>4776</v>
      </c>
      <c r="D3809" s="678">
        <v>1.1599999999999999</v>
      </c>
      <c r="E3809" s="654"/>
    </row>
    <row r="3810" spans="1:5" x14ac:dyDescent="0.2">
      <c r="A3810" s="674"/>
      <c r="B3810" s="685" t="s">
        <v>4777</v>
      </c>
      <c r="C3810" s="685" t="s">
        <v>4776</v>
      </c>
      <c r="D3810" s="678">
        <v>1.1599999999999999</v>
      </c>
      <c r="E3810" s="654"/>
    </row>
    <row r="3811" spans="1:5" x14ac:dyDescent="0.2">
      <c r="A3811" s="674"/>
      <c r="B3811" s="685" t="s">
        <v>4778</v>
      </c>
      <c r="C3811" s="685" t="s">
        <v>4776</v>
      </c>
      <c r="D3811" s="678">
        <v>1.1599999999999999</v>
      </c>
      <c r="E3811" s="654"/>
    </row>
    <row r="3812" spans="1:5" x14ac:dyDescent="0.2">
      <c r="A3812" s="674"/>
      <c r="B3812" s="685" t="s">
        <v>4779</v>
      </c>
      <c r="C3812" s="685" t="s">
        <v>4776</v>
      </c>
      <c r="D3812" s="678">
        <v>1.1599999999999999</v>
      </c>
      <c r="E3812" s="654"/>
    </row>
    <row r="3813" spans="1:5" x14ac:dyDescent="0.2">
      <c r="A3813" s="674"/>
      <c r="B3813" s="685" t="s">
        <v>4780</v>
      </c>
      <c r="C3813" s="685" t="s">
        <v>4776</v>
      </c>
      <c r="D3813" s="678">
        <v>1.1599999999999999</v>
      </c>
      <c r="E3813" s="654"/>
    </row>
    <row r="3814" spans="1:5" x14ac:dyDescent="0.2">
      <c r="A3814" s="674"/>
      <c r="B3814" s="685" t="s">
        <v>4781</v>
      </c>
      <c r="C3814" s="685" t="s">
        <v>4776</v>
      </c>
      <c r="D3814" s="678">
        <v>1.1599999999999999</v>
      </c>
      <c r="E3814" s="654"/>
    </row>
    <row r="3815" spans="1:5" x14ac:dyDescent="0.2">
      <c r="A3815" s="674"/>
      <c r="B3815" s="685" t="s">
        <v>4782</v>
      </c>
      <c r="C3815" s="685" t="s">
        <v>4783</v>
      </c>
      <c r="D3815" s="678">
        <v>1.1599999999999999</v>
      </c>
      <c r="E3815" s="654"/>
    </row>
    <row r="3816" spans="1:5" x14ac:dyDescent="0.2">
      <c r="A3816" s="674"/>
      <c r="B3816" s="685" t="s">
        <v>4784</v>
      </c>
      <c r="C3816" s="685" t="s">
        <v>4783</v>
      </c>
      <c r="D3816" s="678">
        <v>1.1599999999999999</v>
      </c>
      <c r="E3816" s="654"/>
    </row>
    <row r="3817" spans="1:5" x14ac:dyDescent="0.2">
      <c r="A3817" s="674"/>
      <c r="B3817" s="685" t="s">
        <v>4785</v>
      </c>
      <c r="C3817" s="685" t="s">
        <v>4783</v>
      </c>
      <c r="D3817" s="678">
        <v>1.1599999999999999</v>
      </c>
      <c r="E3817" s="654"/>
    </row>
    <row r="3818" spans="1:5" x14ac:dyDescent="0.2">
      <c r="A3818" s="674"/>
      <c r="B3818" s="685" t="s">
        <v>4786</v>
      </c>
      <c r="C3818" s="685" t="s">
        <v>4783</v>
      </c>
      <c r="D3818" s="678">
        <v>1.1599999999999999</v>
      </c>
      <c r="E3818" s="654"/>
    </row>
    <row r="3819" spans="1:5" x14ac:dyDescent="0.2">
      <c r="A3819" s="674"/>
      <c r="B3819" s="685" t="s">
        <v>4787</v>
      </c>
      <c r="C3819" s="685" t="s">
        <v>4783</v>
      </c>
      <c r="D3819" s="678">
        <v>1.1599999999999999</v>
      </c>
      <c r="E3819" s="654"/>
    </row>
    <row r="3820" spans="1:5" x14ac:dyDescent="0.2">
      <c r="A3820" s="674"/>
      <c r="B3820" s="685" t="s">
        <v>4788</v>
      </c>
      <c r="C3820" s="685" t="s">
        <v>4783</v>
      </c>
      <c r="D3820" s="678">
        <v>1.1599999999999999</v>
      </c>
      <c r="E3820" s="654"/>
    </row>
    <row r="3821" spans="1:5" x14ac:dyDescent="0.2">
      <c r="A3821" s="674"/>
      <c r="B3821" s="685" t="s">
        <v>4789</v>
      </c>
      <c r="C3821" s="685" t="s">
        <v>4783</v>
      </c>
      <c r="D3821" s="678">
        <v>1.1599999999999999</v>
      </c>
      <c r="E3821" s="654"/>
    </row>
    <row r="3822" spans="1:5" x14ac:dyDescent="0.2">
      <c r="A3822" s="674"/>
      <c r="B3822" s="685" t="s">
        <v>4790</v>
      </c>
      <c r="C3822" s="685" t="s">
        <v>4783</v>
      </c>
      <c r="D3822" s="678">
        <v>1.1599999999999999</v>
      </c>
      <c r="E3822" s="654"/>
    </row>
    <row r="3823" spans="1:5" x14ac:dyDescent="0.2">
      <c r="A3823" s="674"/>
      <c r="B3823" s="685" t="s">
        <v>4791</v>
      </c>
      <c r="C3823" s="685" t="s">
        <v>4783</v>
      </c>
      <c r="D3823" s="678">
        <v>1.1599999999999999</v>
      </c>
      <c r="E3823" s="654"/>
    </row>
    <row r="3824" spans="1:5" x14ac:dyDescent="0.2">
      <c r="A3824" s="674"/>
      <c r="B3824" s="685" t="s">
        <v>4792</v>
      </c>
      <c r="C3824" s="685" t="s">
        <v>4783</v>
      </c>
      <c r="D3824" s="678">
        <v>1.1599999999999999</v>
      </c>
      <c r="E3824" s="654"/>
    </row>
    <row r="3825" spans="1:5" x14ac:dyDescent="0.2">
      <c r="A3825" s="674"/>
      <c r="B3825" s="685" t="s">
        <v>4793</v>
      </c>
      <c r="C3825" s="685" t="s">
        <v>4783</v>
      </c>
      <c r="D3825" s="678">
        <v>1.1599999999999999</v>
      </c>
      <c r="E3825" s="654"/>
    </row>
    <row r="3826" spans="1:5" x14ac:dyDescent="0.2">
      <c r="A3826" s="674"/>
      <c r="B3826" s="685" t="s">
        <v>4794</v>
      </c>
      <c r="C3826" s="685" t="s">
        <v>4783</v>
      </c>
      <c r="D3826" s="678">
        <v>1.1599999999999999</v>
      </c>
      <c r="E3826" s="654"/>
    </row>
    <row r="3827" spans="1:5" x14ac:dyDescent="0.2">
      <c r="A3827" s="674"/>
      <c r="B3827" s="685" t="s">
        <v>4795</v>
      </c>
      <c r="C3827" s="685" t="s">
        <v>4783</v>
      </c>
      <c r="D3827" s="678">
        <v>1.1599999999999999</v>
      </c>
      <c r="E3827" s="654"/>
    </row>
    <row r="3828" spans="1:5" x14ac:dyDescent="0.2">
      <c r="A3828" s="674"/>
      <c r="B3828" s="685" t="s">
        <v>4796</v>
      </c>
      <c r="C3828" s="685" t="s">
        <v>4783</v>
      </c>
      <c r="D3828" s="678">
        <v>1.1599999999999999</v>
      </c>
      <c r="E3828" s="654"/>
    </row>
    <row r="3829" spans="1:5" x14ac:dyDescent="0.2">
      <c r="A3829" s="674"/>
      <c r="B3829" s="685" t="s">
        <v>4797</v>
      </c>
      <c r="C3829" s="685" t="s">
        <v>4783</v>
      </c>
      <c r="D3829" s="678">
        <v>1.1599999999999999</v>
      </c>
      <c r="E3829" s="654"/>
    </row>
    <row r="3830" spans="1:5" x14ac:dyDescent="0.2">
      <c r="A3830" s="674"/>
      <c r="B3830" s="685" t="s">
        <v>4798</v>
      </c>
      <c r="C3830" s="685" t="s">
        <v>4783</v>
      </c>
      <c r="D3830" s="678">
        <v>1.1599999999999999</v>
      </c>
      <c r="E3830" s="654"/>
    </row>
    <row r="3831" spans="1:5" x14ac:dyDescent="0.2">
      <c r="A3831" s="674"/>
      <c r="B3831" s="685" t="s">
        <v>4799</v>
      </c>
      <c r="C3831" s="685" t="s">
        <v>4783</v>
      </c>
      <c r="D3831" s="678">
        <v>1.1599999999999999</v>
      </c>
      <c r="E3831" s="654"/>
    </row>
    <row r="3832" spans="1:5" x14ac:dyDescent="0.2">
      <c r="A3832" s="674"/>
      <c r="B3832" s="685" t="s">
        <v>4800</v>
      </c>
      <c r="C3832" s="685" t="s">
        <v>4801</v>
      </c>
      <c r="D3832" s="678">
        <v>3647.04</v>
      </c>
      <c r="E3832" s="654"/>
    </row>
    <row r="3833" spans="1:5" x14ac:dyDescent="0.2">
      <c r="A3833" s="674"/>
      <c r="B3833" s="685" t="s">
        <v>4802</v>
      </c>
      <c r="C3833" s="685" t="s">
        <v>4801</v>
      </c>
      <c r="D3833" s="678">
        <v>3647.04</v>
      </c>
      <c r="E3833" s="654"/>
    </row>
    <row r="3834" spans="1:5" x14ac:dyDescent="0.2">
      <c r="A3834" s="674"/>
      <c r="B3834" s="685" t="s">
        <v>4803</v>
      </c>
      <c r="C3834" s="685" t="s">
        <v>4801</v>
      </c>
      <c r="D3834" s="678">
        <v>3647.04</v>
      </c>
      <c r="E3834" s="654"/>
    </row>
    <row r="3835" spans="1:5" x14ac:dyDescent="0.2">
      <c r="A3835" s="674"/>
      <c r="B3835" s="685" t="s">
        <v>4804</v>
      </c>
      <c r="C3835" s="685" t="s">
        <v>4801</v>
      </c>
      <c r="D3835" s="678">
        <v>3647.04</v>
      </c>
      <c r="E3835" s="654"/>
    </row>
    <row r="3836" spans="1:5" x14ac:dyDescent="0.2">
      <c r="A3836" s="674"/>
      <c r="B3836" s="685" t="s">
        <v>4805</v>
      </c>
      <c r="C3836" s="685" t="s">
        <v>4801</v>
      </c>
      <c r="D3836" s="678">
        <v>3647.04</v>
      </c>
      <c r="E3836" s="654"/>
    </row>
    <row r="3837" spans="1:5" x14ac:dyDescent="0.2">
      <c r="A3837" s="674"/>
      <c r="B3837" s="685" t="s">
        <v>4806</v>
      </c>
      <c r="C3837" s="685" t="s">
        <v>4801</v>
      </c>
      <c r="D3837" s="678">
        <v>3647.04</v>
      </c>
      <c r="E3837" s="654"/>
    </row>
    <row r="3838" spans="1:5" x14ac:dyDescent="0.2">
      <c r="A3838" s="674"/>
      <c r="B3838" s="685" t="s">
        <v>4807</v>
      </c>
      <c r="C3838" s="685" t="s">
        <v>4801</v>
      </c>
      <c r="D3838" s="678">
        <v>3647.04</v>
      </c>
      <c r="E3838" s="654"/>
    </row>
    <row r="3839" spans="1:5" x14ac:dyDescent="0.2">
      <c r="A3839" s="674"/>
      <c r="B3839" s="685" t="s">
        <v>4808</v>
      </c>
      <c r="C3839" s="685" t="s">
        <v>4801</v>
      </c>
      <c r="D3839" s="678">
        <v>3647.04</v>
      </c>
      <c r="E3839" s="654"/>
    </row>
    <row r="3840" spans="1:5" x14ac:dyDescent="0.2">
      <c r="A3840" s="674"/>
      <c r="B3840" s="685" t="s">
        <v>4809</v>
      </c>
      <c r="C3840" s="685" t="s">
        <v>4801</v>
      </c>
      <c r="D3840" s="678">
        <v>3647.04</v>
      </c>
      <c r="E3840" s="654"/>
    </row>
    <row r="3841" spans="1:5" x14ac:dyDescent="0.2">
      <c r="A3841" s="674"/>
      <c r="B3841" s="685" t="s">
        <v>4810</v>
      </c>
      <c r="C3841" s="685" t="s">
        <v>4801</v>
      </c>
      <c r="D3841" s="678">
        <v>3647.04</v>
      </c>
      <c r="E3841" s="654"/>
    </row>
    <row r="3842" spans="1:5" x14ac:dyDescent="0.2">
      <c r="A3842" s="674"/>
      <c r="B3842" s="685" t="s">
        <v>4811</v>
      </c>
      <c r="C3842" s="685" t="s">
        <v>4801</v>
      </c>
      <c r="D3842" s="678">
        <v>3647.04</v>
      </c>
      <c r="E3842" s="654"/>
    </row>
    <row r="3843" spans="1:5" x14ac:dyDescent="0.2">
      <c r="A3843" s="674"/>
      <c r="B3843" s="685" t="s">
        <v>4812</v>
      </c>
      <c r="C3843" s="685" t="s">
        <v>4801</v>
      </c>
      <c r="D3843" s="678">
        <v>3647.04</v>
      </c>
      <c r="E3843" s="654"/>
    </row>
    <row r="3844" spans="1:5" x14ac:dyDescent="0.2">
      <c r="A3844" s="674"/>
      <c r="B3844" s="685" t="s">
        <v>4813</v>
      </c>
      <c r="C3844" s="685" t="s">
        <v>4801</v>
      </c>
      <c r="D3844" s="678">
        <v>3647.04</v>
      </c>
      <c r="E3844" s="654"/>
    </row>
    <row r="3845" spans="1:5" x14ac:dyDescent="0.2">
      <c r="A3845" s="674"/>
      <c r="B3845" s="685" t="s">
        <v>4814</v>
      </c>
      <c r="C3845" s="685" t="s">
        <v>4801</v>
      </c>
      <c r="D3845" s="678">
        <v>3647.04</v>
      </c>
      <c r="E3845" s="654"/>
    </row>
    <row r="3846" spans="1:5" x14ac:dyDescent="0.2">
      <c r="A3846" s="674"/>
      <c r="B3846" s="685" t="s">
        <v>4815</v>
      </c>
      <c r="C3846" s="685" t="s">
        <v>4801</v>
      </c>
      <c r="D3846" s="678">
        <v>3647.04</v>
      </c>
      <c r="E3846" s="654"/>
    </row>
    <row r="3847" spans="1:5" x14ac:dyDescent="0.2">
      <c r="A3847" s="674"/>
      <c r="B3847" s="685" t="s">
        <v>4816</v>
      </c>
      <c r="C3847" s="685" t="s">
        <v>4801</v>
      </c>
      <c r="D3847" s="678">
        <v>3647.04</v>
      </c>
      <c r="E3847" s="654"/>
    </row>
    <row r="3848" spans="1:5" x14ac:dyDescent="0.2">
      <c r="A3848" s="674"/>
      <c r="B3848" s="685" t="s">
        <v>4817</v>
      </c>
      <c r="C3848" s="685" t="s">
        <v>4801</v>
      </c>
      <c r="D3848" s="678">
        <v>3647.04</v>
      </c>
      <c r="E3848" s="654"/>
    </row>
    <row r="3849" spans="1:5" x14ac:dyDescent="0.2">
      <c r="A3849" s="674"/>
      <c r="B3849" s="685" t="s">
        <v>4818</v>
      </c>
      <c r="C3849" s="685" t="s">
        <v>4801</v>
      </c>
      <c r="D3849" s="678">
        <v>3647.04</v>
      </c>
      <c r="E3849" s="654"/>
    </row>
    <row r="3850" spans="1:5" x14ac:dyDescent="0.2">
      <c r="A3850" s="674"/>
      <c r="B3850" s="685" t="s">
        <v>4819</v>
      </c>
      <c r="C3850" s="685" t="s">
        <v>4801</v>
      </c>
      <c r="D3850" s="678">
        <v>3647.04</v>
      </c>
      <c r="E3850" s="654"/>
    </row>
    <row r="3851" spans="1:5" x14ac:dyDescent="0.2">
      <c r="A3851" s="674"/>
      <c r="B3851" s="685" t="s">
        <v>4820</v>
      </c>
      <c r="C3851" s="685" t="s">
        <v>4801</v>
      </c>
      <c r="D3851" s="678">
        <v>3647.04</v>
      </c>
      <c r="E3851" s="654"/>
    </row>
    <row r="3852" spans="1:5" x14ac:dyDescent="0.2">
      <c r="A3852" s="674"/>
      <c r="B3852" s="685" t="s">
        <v>4821</v>
      </c>
      <c r="C3852" s="685" t="s">
        <v>4801</v>
      </c>
      <c r="D3852" s="678">
        <v>3647.04</v>
      </c>
      <c r="E3852" s="654"/>
    </row>
    <row r="3853" spans="1:5" x14ac:dyDescent="0.2">
      <c r="A3853" s="674"/>
      <c r="B3853" s="685" t="s">
        <v>4822</v>
      </c>
      <c r="C3853" s="685" t="s">
        <v>4801</v>
      </c>
      <c r="D3853" s="678">
        <v>3647.04</v>
      </c>
      <c r="E3853" s="654"/>
    </row>
    <row r="3854" spans="1:5" x14ac:dyDescent="0.2">
      <c r="A3854" s="674"/>
      <c r="B3854" s="685" t="s">
        <v>4823</v>
      </c>
      <c r="C3854" s="685" t="s">
        <v>4801</v>
      </c>
      <c r="D3854" s="678">
        <v>3647.04</v>
      </c>
      <c r="E3854" s="654"/>
    </row>
    <row r="3855" spans="1:5" x14ac:dyDescent="0.2">
      <c r="A3855" s="674"/>
      <c r="B3855" s="685" t="s">
        <v>4824</v>
      </c>
      <c r="C3855" s="685" t="s">
        <v>4801</v>
      </c>
      <c r="D3855" s="678">
        <v>3647.04</v>
      </c>
      <c r="E3855" s="654"/>
    </row>
    <row r="3856" spans="1:5" x14ac:dyDescent="0.2">
      <c r="A3856" s="674"/>
      <c r="B3856" s="685" t="s">
        <v>4825</v>
      </c>
      <c r="C3856" s="685" t="s">
        <v>4801</v>
      </c>
      <c r="D3856" s="678">
        <v>3647.04</v>
      </c>
      <c r="E3856" s="654"/>
    </row>
    <row r="3857" spans="1:5" x14ac:dyDescent="0.2">
      <c r="A3857" s="674"/>
      <c r="B3857" s="685" t="s">
        <v>4826</v>
      </c>
      <c r="C3857" s="685" t="s">
        <v>4801</v>
      </c>
      <c r="D3857" s="678">
        <v>3647.04</v>
      </c>
      <c r="E3857" s="654"/>
    </row>
    <row r="3858" spans="1:5" x14ac:dyDescent="0.2">
      <c r="A3858" s="674"/>
      <c r="B3858" s="685" t="s">
        <v>4827</v>
      </c>
      <c r="C3858" s="685" t="s">
        <v>4801</v>
      </c>
      <c r="D3858" s="678">
        <v>3647.04</v>
      </c>
      <c r="E3858" s="654"/>
    </row>
    <row r="3859" spans="1:5" x14ac:dyDescent="0.2">
      <c r="A3859" s="674"/>
      <c r="B3859" s="685" t="s">
        <v>4828</v>
      </c>
      <c r="C3859" s="685" t="s">
        <v>4801</v>
      </c>
      <c r="D3859" s="678">
        <v>3647.04</v>
      </c>
      <c r="E3859" s="654"/>
    </row>
    <row r="3860" spans="1:5" x14ac:dyDescent="0.2">
      <c r="A3860" s="674"/>
      <c r="B3860" s="685" t="s">
        <v>4829</v>
      </c>
      <c r="C3860" s="685" t="s">
        <v>4801</v>
      </c>
      <c r="D3860" s="678">
        <v>3647.04</v>
      </c>
      <c r="E3860" s="654"/>
    </row>
    <row r="3861" spans="1:5" x14ac:dyDescent="0.2">
      <c r="A3861" s="674"/>
      <c r="B3861" s="685" t="s">
        <v>4830</v>
      </c>
      <c r="C3861" s="685" t="s">
        <v>4801</v>
      </c>
      <c r="D3861" s="678">
        <v>3647.04</v>
      </c>
      <c r="E3861" s="654"/>
    </row>
    <row r="3862" spans="1:5" x14ac:dyDescent="0.2">
      <c r="A3862" s="674"/>
      <c r="B3862" s="685" t="s">
        <v>4831</v>
      </c>
      <c r="C3862" s="685" t="s">
        <v>4801</v>
      </c>
      <c r="D3862" s="678">
        <v>3647.04</v>
      </c>
      <c r="E3862" s="654"/>
    </row>
    <row r="3863" spans="1:5" x14ac:dyDescent="0.2">
      <c r="A3863" s="674"/>
      <c r="B3863" s="685" t="s">
        <v>4832</v>
      </c>
      <c r="C3863" s="685" t="s">
        <v>4801</v>
      </c>
      <c r="D3863" s="678">
        <v>3647.04</v>
      </c>
      <c r="E3863" s="654"/>
    </row>
    <row r="3864" spans="1:5" x14ac:dyDescent="0.2">
      <c r="A3864" s="674"/>
      <c r="B3864" s="685" t="s">
        <v>4833</v>
      </c>
      <c r="C3864" s="685" t="s">
        <v>4801</v>
      </c>
      <c r="D3864" s="678">
        <v>3647.04</v>
      </c>
      <c r="E3864" s="654"/>
    </row>
    <row r="3865" spans="1:5" x14ac:dyDescent="0.2">
      <c r="A3865" s="674"/>
      <c r="B3865" s="685" t="s">
        <v>4834</v>
      </c>
      <c r="C3865" s="685" t="s">
        <v>4801</v>
      </c>
      <c r="D3865" s="678">
        <v>3647.04</v>
      </c>
      <c r="E3865" s="654"/>
    </row>
    <row r="3866" spans="1:5" x14ac:dyDescent="0.2">
      <c r="A3866" s="674"/>
      <c r="B3866" s="685" t="s">
        <v>4835</v>
      </c>
      <c r="C3866" s="685" t="s">
        <v>4801</v>
      </c>
      <c r="D3866" s="678">
        <v>3647.04</v>
      </c>
      <c r="E3866" s="654"/>
    </row>
    <row r="3867" spans="1:5" x14ac:dyDescent="0.2">
      <c r="A3867" s="674"/>
      <c r="B3867" s="685" t="s">
        <v>4836</v>
      </c>
      <c r="C3867" s="685" t="s">
        <v>4801</v>
      </c>
      <c r="D3867" s="678">
        <v>3647.04</v>
      </c>
      <c r="E3867" s="654"/>
    </row>
    <row r="3868" spans="1:5" x14ac:dyDescent="0.2">
      <c r="A3868" s="674"/>
      <c r="B3868" s="685" t="s">
        <v>4837</v>
      </c>
      <c r="C3868" s="685" t="s">
        <v>4801</v>
      </c>
      <c r="D3868" s="678">
        <v>3647.04</v>
      </c>
      <c r="E3868" s="654"/>
    </row>
    <row r="3869" spans="1:5" x14ac:dyDescent="0.2">
      <c r="A3869" s="674"/>
      <c r="B3869" s="685" t="s">
        <v>4838</v>
      </c>
      <c r="C3869" s="685" t="s">
        <v>4801</v>
      </c>
      <c r="D3869" s="678">
        <v>3647.04</v>
      </c>
      <c r="E3869" s="654"/>
    </row>
    <row r="3870" spans="1:5" x14ac:dyDescent="0.2">
      <c r="A3870" s="674"/>
      <c r="B3870" s="685" t="s">
        <v>4839</v>
      </c>
      <c r="C3870" s="685" t="s">
        <v>4801</v>
      </c>
      <c r="D3870" s="678">
        <v>3647.04</v>
      </c>
      <c r="E3870" s="654"/>
    </row>
    <row r="3871" spans="1:5" x14ac:dyDescent="0.2">
      <c r="A3871" s="674"/>
      <c r="B3871" s="685" t="s">
        <v>4840</v>
      </c>
      <c r="C3871" s="685" t="s">
        <v>4801</v>
      </c>
      <c r="D3871" s="678">
        <v>3647.04</v>
      </c>
      <c r="E3871" s="654"/>
    </row>
    <row r="3872" spans="1:5" x14ac:dyDescent="0.2">
      <c r="A3872" s="674"/>
      <c r="B3872" s="685" t="s">
        <v>4841</v>
      </c>
      <c r="C3872" s="685" t="s">
        <v>4801</v>
      </c>
      <c r="D3872" s="678">
        <v>3647.04</v>
      </c>
      <c r="E3872" s="654"/>
    </row>
    <row r="3873" spans="1:5" x14ac:dyDescent="0.2">
      <c r="A3873" s="674"/>
      <c r="B3873" s="685" t="s">
        <v>4842</v>
      </c>
      <c r="C3873" s="685" t="s">
        <v>4801</v>
      </c>
      <c r="D3873" s="678">
        <v>3647.04</v>
      </c>
      <c r="E3873" s="654"/>
    </row>
    <row r="3874" spans="1:5" x14ac:dyDescent="0.2">
      <c r="A3874" s="674"/>
      <c r="B3874" s="685" t="s">
        <v>4843</v>
      </c>
      <c r="C3874" s="685" t="s">
        <v>4801</v>
      </c>
      <c r="D3874" s="678">
        <v>3647.04</v>
      </c>
      <c r="E3874" s="654"/>
    </row>
    <row r="3875" spans="1:5" x14ac:dyDescent="0.2">
      <c r="A3875" s="674"/>
      <c r="B3875" s="685" t="s">
        <v>4844</v>
      </c>
      <c r="C3875" s="685" t="s">
        <v>4801</v>
      </c>
      <c r="D3875" s="678">
        <v>3647.04</v>
      </c>
      <c r="E3875" s="654"/>
    </row>
    <row r="3876" spans="1:5" x14ac:dyDescent="0.2">
      <c r="A3876" s="674"/>
      <c r="B3876" s="685" t="s">
        <v>4845</v>
      </c>
      <c r="C3876" s="685" t="s">
        <v>4801</v>
      </c>
      <c r="D3876" s="678">
        <v>3647.04</v>
      </c>
      <c r="E3876" s="654"/>
    </row>
    <row r="3877" spans="1:5" x14ac:dyDescent="0.2">
      <c r="A3877" s="674"/>
      <c r="B3877" s="685" t="s">
        <v>4846</v>
      </c>
      <c r="C3877" s="685" t="s">
        <v>4801</v>
      </c>
      <c r="D3877" s="678">
        <v>3647.04</v>
      </c>
      <c r="E3877" s="654"/>
    </row>
    <row r="3878" spans="1:5" x14ac:dyDescent="0.2">
      <c r="A3878" s="674"/>
      <c r="B3878" s="685" t="s">
        <v>4847</v>
      </c>
      <c r="C3878" s="685" t="s">
        <v>4801</v>
      </c>
      <c r="D3878" s="678">
        <v>3647.04</v>
      </c>
      <c r="E3878" s="654"/>
    </row>
    <row r="3879" spans="1:5" x14ac:dyDescent="0.2">
      <c r="A3879" s="674"/>
      <c r="B3879" s="685" t="s">
        <v>4848</v>
      </c>
      <c r="C3879" s="685" t="s">
        <v>4801</v>
      </c>
      <c r="D3879" s="678">
        <v>3647.04</v>
      </c>
      <c r="E3879" s="654"/>
    </row>
    <row r="3880" spans="1:5" x14ac:dyDescent="0.2">
      <c r="A3880" s="674"/>
      <c r="B3880" s="685" t="s">
        <v>4849</v>
      </c>
      <c r="C3880" s="685" t="s">
        <v>4801</v>
      </c>
      <c r="D3880" s="678">
        <v>3647.04</v>
      </c>
      <c r="E3880" s="654"/>
    </row>
    <row r="3881" spans="1:5" x14ac:dyDescent="0.2">
      <c r="A3881" s="674"/>
      <c r="B3881" s="685" t="s">
        <v>4850</v>
      </c>
      <c r="C3881" s="685" t="s">
        <v>4801</v>
      </c>
      <c r="D3881" s="678">
        <v>3647.04</v>
      </c>
      <c r="E3881" s="654"/>
    </row>
    <row r="3882" spans="1:5" x14ac:dyDescent="0.2">
      <c r="A3882" s="674"/>
      <c r="B3882" s="685" t="s">
        <v>4851</v>
      </c>
      <c r="C3882" s="685" t="s">
        <v>4801</v>
      </c>
      <c r="D3882" s="678">
        <v>3647.04</v>
      </c>
      <c r="E3882" s="654"/>
    </row>
    <row r="3883" spans="1:5" x14ac:dyDescent="0.2">
      <c r="A3883" s="674"/>
      <c r="B3883" s="685" t="s">
        <v>4852</v>
      </c>
      <c r="C3883" s="685" t="s">
        <v>4801</v>
      </c>
      <c r="D3883" s="678">
        <v>3647.04</v>
      </c>
      <c r="E3883" s="654"/>
    </row>
    <row r="3884" spans="1:5" x14ac:dyDescent="0.2">
      <c r="A3884" s="674"/>
      <c r="B3884" s="685" t="s">
        <v>4853</v>
      </c>
      <c r="C3884" s="685" t="s">
        <v>4801</v>
      </c>
      <c r="D3884" s="678">
        <v>3647.04</v>
      </c>
      <c r="E3884" s="654"/>
    </row>
    <row r="3885" spans="1:5" x14ac:dyDescent="0.2">
      <c r="A3885" s="674"/>
      <c r="B3885" s="685" t="s">
        <v>4854</v>
      </c>
      <c r="C3885" s="685" t="s">
        <v>4801</v>
      </c>
      <c r="D3885" s="678">
        <v>3647.04</v>
      </c>
      <c r="E3885" s="654"/>
    </row>
    <row r="3886" spans="1:5" x14ac:dyDescent="0.2">
      <c r="A3886" s="674"/>
      <c r="B3886" s="685" t="s">
        <v>4855</v>
      </c>
      <c r="C3886" s="685" t="s">
        <v>4801</v>
      </c>
      <c r="D3886" s="678">
        <v>3647.04</v>
      </c>
      <c r="E3886" s="654"/>
    </row>
    <row r="3887" spans="1:5" x14ac:dyDescent="0.2">
      <c r="A3887" s="674"/>
      <c r="B3887" s="685" t="s">
        <v>4856</v>
      </c>
      <c r="C3887" s="685" t="s">
        <v>4801</v>
      </c>
      <c r="D3887" s="678">
        <v>3647.04</v>
      </c>
      <c r="E3887" s="654"/>
    </row>
    <row r="3888" spans="1:5" x14ac:dyDescent="0.2">
      <c r="A3888" s="674"/>
      <c r="B3888" s="685" t="s">
        <v>4857</v>
      </c>
      <c r="C3888" s="685" t="s">
        <v>4801</v>
      </c>
      <c r="D3888" s="678">
        <v>3647.04</v>
      </c>
      <c r="E3888" s="654"/>
    </row>
    <row r="3889" spans="1:5" x14ac:dyDescent="0.2">
      <c r="A3889" s="674"/>
      <c r="B3889" s="685" t="s">
        <v>4858</v>
      </c>
      <c r="C3889" s="685" t="s">
        <v>4801</v>
      </c>
      <c r="D3889" s="678">
        <v>3647.04</v>
      </c>
      <c r="E3889" s="654"/>
    </row>
    <row r="3890" spans="1:5" x14ac:dyDescent="0.2">
      <c r="A3890" s="674"/>
      <c r="B3890" s="685" t="s">
        <v>4859</v>
      </c>
      <c r="C3890" s="685" t="s">
        <v>4801</v>
      </c>
      <c r="D3890" s="678">
        <v>3647.04</v>
      </c>
      <c r="E3890" s="654"/>
    </row>
    <row r="3891" spans="1:5" x14ac:dyDescent="0.2">
      <c r="A3891" s="674"/>
      <c r="B3891" s="685" t="s">
        <v>4860</v>
      </c>
      <c r="C3891" s="685" t="s">
        <v>4801</v>
      </c>
      <c r="D3891" s="678">
        <v>3647.04</v>
      </c>
      <c r="E3891" s="654"/>
    </row>
    <row r="3892" spans="1:5" x14ac:dyDescent="0.2">
      <c r="A3892" s="674"/>
      <c r="B3892" s="685" t="s">
        <v>4861</v>
      </c>
      <c r="C3892" s="685" t="s">
        <v>4801</v>
      </c>
      <c r="D3892" s="678">
        <v>3647.04</v>
      </c>
      <c r="E3892" s="654"/>
    </row>
    <row r="3893" spans="1:5" x14ac:dyDescent="0.2">
      <c r="A3893" s="674"/>
      <c r="B3893" s="685" t="s">
        <v>4862</v>
      </c>
      <c r="C3893" s="685" t="s">
        <v>4801</v>
      </c>
      <c r="D3893" s="678">
        <v>3647.04</v>
      </c>
      <c r="E3893" s="654"/>
    </row>
    <row r="3894" spans="1:5" x14ac:dyDescent="0.2">
      <c r="A3894" s="674"/>
      <c r="B3894" s="685" t="s">
        <v>4863</v>
      </c>
      <c r="C3894" s="685" t="s">
        <v>4801</v>
      </c>
      <c r="D3894" s="678">
        <v>3647.04</v>
      </c>
      <c r="E3894" s="654"/>
    </row>
    <row r="3895" spans="1:5" x14ac:dyDescent="0.2">
      <c r="A3895" s="674"/>
      <c r="B3895" s="685" t="s">
        <v>4864</v>
      </c>
      <c r="C3895" s="685" t="s">
        <v>4801</v>
      </c>
      <c r="D3895" s="678">
        <v>3647.04</v>
      </c>
      <c r="E3895" s="654"/>
    </row>
    <row r="3896" spans="1:5" x14ac:dyDescent="0.2">
      <c r="A3896" s="674"/>
      <c r="B3896" s="685" t="s">
        <v>4865</v>
      </c>
      <c r="C3896" s="685" t="s">
        <v>4801</v>
      </c>
      <c r="D3896" s="678">
        <v>3647.04</v>
      </c>
      <c r="E3896" s="654"/>
    </row>
    <row r="3897" spans="1:5" x14ac:dyDescent="0.2">
      <c r="A3897" s="674"/>
      <c r="B3897" s="685" t="s">
        <v>4866</v>
      </c>
      <c r="C3897" s="685" t="s">
        <v>4801</v>
      </c>
      <c r="D3897" s="678">
        <v>3647.04</v>
      </c>
      <c r="E3897" s="654"/>
    </row>
    <row r="3898" spans="1:5" x14ac:dyDescent="0.2">
      <c r="A3898" s="674"/>
      <c r="B3898" s="685" t="s">
        <v>4867</v>
      </c>
      <c r="C3898" s="685" t="s">
        <v>4801</v>
      </c>
      <c r="D3898" s="678">
        <v>3647.04</v>
      </c>
      <c r="E3898" s="654"/>
    </row>
    <row r="3899" spans="1:5" x14ac:dyDescent="0.2">
      <c r="A3899" s="674"/>
      <c r="B3899" s="685" t="s">
        <v>4868</v>
      </c>
      <c r="C3899" s="685" t="s">
        <v>4801</v>
      </c>
      <c r="D3899" s="678">
        <v>3647.04</v>
      </c>
      <c r="E3899" s="654"/>
    </row>
    <row r="3900" spans="1:5" x14ac:dyDescent="0.2">
      <c r="A3900" s="674"/>
      <c r="B3900" s="685" t="s">
        <v>4869</v>
      </c>
      <c r="C3900" s="685" t="s">
        <v>4801</v>
      </c>
      <c r="D3900" s="678">
        <v>3647.04</v>
      </c>
      <c r="E3900" s="654"/>
    </row>
    <row r="3901" spans="1:5" x14ac:dyDescent="0.2">
      <c r="A3901" s="674"/>
      <c r="B3901" s="685" t="s">
        <v>4870</v>
      </c>
      <c r="C3901" s="685" t="s">
        <v>4801</v>
      </c>
      <c r="D3901" s="678">
        <v>3647.04</v>
      </c>
      <c r="E3901" s="654"/>
    </row>
    <row r="3902" spans="1:5" x14ac:dyDescent="0.2">
      <c r="A3902" s="674"/>
      <c r="B3902" s="685" t="s">
        <v>4871</v>
      </c>
      <c r="C3902" s="685" t="s">
        <v>4801</v>
      </c>
      <c r="D3902" s="678">
        <v>3647.04</v>
      </c>
      <c r="E3902" s="654"/>
    </row>
    <row r="3903" spans="1:5" x14ac:dyDescent="0.2">
      <c r="A3903" s="674"/>
      <c r="B3903" s="685" t="s">
        <v>4872</v>
      </c>
      <c r="C3903" s="685" t="s">
        <v>4801</v>
      </c>
      <c r="D3903" s="678">
        <v>3647.04</v>
      </c>
      <c r="E3903" s="654"/>
    </row>
    <row r="3904" spans="1:5" x14ac:dyDescent="0.2">
      <c r="A3904" s="674"/>
      <c r="B3904" s="685" t="s">
        <v>4873</v>
      </c>
      <c r="C3904" s="685" t="s">
        <v>4801</v>
      </c>
      <c r="D3904" s="678">
        <v>3647.04</v>
      </c>
      <c r="E3904" s="654"/>
    </row>
    <row r="3905" spans="1:5" x14ac:dyDescent="0.2">
      <c r="A3905" s="674"/>
      <c r="B3905" s="685" t="s">
        <v>4874</v>
      </c>
      <c r="C3905" s="685" t="s">
        <v>4801</v>
      </c>
      <c r="D3905" s="678">
        <v>3647.04</v>
      </c>
      <c r="E3905" s="654"/>
    </row>
    <row r="3906" spans="1:5" x14ac:dyDescent="0.2">
      <c r="A3906" s="674"/>
      <c r="B3906" s="685" t="s">
        <v>4875</v>
      </c>
      <c r="C3906" s="685" t="s">
        <v>4801</v>
      </c>
      <c r="D3906" s="678">
        <v>3647.04</v>
      </c>
      <c r="E3906" s="654"/>
    </row>
    <row r="3907" spans="1:5" x14ac:dyDescent="0.2">
      <c r="A3907" s="674"/>
      <c r="B3907" s="685" t="s">
        <v>4876</v>
      </c>
      <c r="C3907" s="685" t="s">
        <v>4877</v>
      </c>
      <c r="D3907" s="678">
        <v>2999310.5</v>
      </c>
      <c r="E3907" s="654"/>
    </row>
    <row r="3908" spans="1:5" x14ac:dyDescent="0.2">
      <c r="A3908" s="674"/>
      <c r="B3908" s="685" t="s">
        <v>4878</v>
      </c>
      <c r="C3908" s="685" t="s">
        <v>4879</v>
      </c>
      <c r="D3908" s="678">
        <v>1.1599999999999999</v>
      </c>
      <c r="E3908" s="654"/>
    </row>
    <row r="3909" spans="1:5" x14ac:dyDescent="0.2">
      <c r="A3909" s="674"/>
      <c r="B3909" s="685" t="s">
        <v>4880</v>
      </c>
      <c r="C3909" s="685" t="s">
        <v>4881</v>
      </c>
      <c r="D3909" s="678">
        <v>341051.32160000002</v>
      </c>
      <c r="E3909" s="654"/>
    </row>
    <row r="3910" spans="1:5" x14ac:dyDescent="0.2">
      <c r="A3910" s="674"/>
      <c r="B3910" s="685" t="s">
        <v>4882</v>
      </c>
      <c r="C3910" s="685" t="s">
        <v>4881</v>
      </c>
      <c r="D3910" s="678">
        <v>341051.32160000002</v>
      </c>
      <c r="E3910" s="654"/>
    </row>
    <row r="3911" spans="1:5" x14ac:dyDescent="0.2">
      <c r="A3911" s="674"/>
      <c r="B3911" s="685" t="s">
        <v>4883</v>
      </c>
      <c r="C3911" s="685" t="s">
        <v>4884</v>
      </c>
      <c r="D3911" s="678">
        <v>73749.4476</v>
      </c>
      <c r="E3911" s="654"/>
    </row>
    <row r="3912" spans="1:5" x14ac:dyDescent="0.2">
      <c r="A3912" s="674"/>
      <c r="B3912" s="685" t="s">
        <v>4885</v>
      </c>
      <c r="C3912" s="685" t="s">
        <v>4886</v>
      </c>
      <c r="D3912" s="678">
        <v>1.1599999999999999</v>
      </c>
      <c r="E3912" s="654"/>
    </row>
    <row r="3913" spans="1:5" x14ac:dyDescent="0.2">
      <c r="A3913" s="674"/>
      <c r="B3913" s="685" t="s">
        <v>4887</v>
      </c>
      <c r="C3913" s="685" t="s">
        <v>4888</v>
      </c>
      <c r="D3913" s="678">
        <v>136503.41759999999</v>
      </c>
      <c r="E3913" s="654"/>
    </row>
    <row r="3914" spans="1:5" x14ac:dyDescent="0.2">
      <c r="A3914" s="674"/>
      <c r="B3914" s="685" t="s">
        <v>4889</v>
      </c>
      <c r="C3914" s="685" t="s">
        <v>4888</v>
      </c>
      <c r="D3914" s="678">
        <v>136503.41759999999</v>
      </c>
      <c r="E3914" s="654"/>
    </row>
    <row r="3915" spans="1:5" x14ac:dyDescent="0.2">
      <c r="A3915" s="674"/>
      <c r="B3915" s="685" t="s">
        <v>4890</v>
      </c>
      <c r="C3915" s="685" t="s">
        <v>4891</v>
      </c>
      <c r="D3915" s="678">
        <v>21584.12</v>
      </c>
      <c r="E3915" s="654"/>
    </row>
    <row r="3916" spans="1:5" x14ac:dyDescent="0.2">
      <c r="A3916" s="674"/>
      <c r="B3916" s="685" t="s">
        <v>4892</v>
      </c>
      <c r="C3916" s="685" t="s">
        <v>4893</v>
      </c>
      <c r="D3916" s="678">
        <v>0</v>
      </c>
      <c r="E3916" s="654"/>
    </row>
    <row r="3917" spans="1:5" x14ac:dyDescent="0.2">
      <c r="A3917" s="674"/>
      <c r="B3917" s="685" t="s">
        <v>4894</v>
      </c>
      <c r="C3917" s="685" t="s">
        <v>4895</v>
      </c>
      <c r="D3917" s="678">
        <v>0</v>
      </c>
      <c r="E3917" s="654"/>
    </row>
    <row r="3918" spans="1:5" x14ac:dyDescent="0.2">
      <c r="A3918" s="674"/>
      <c r="B3918" s="685" t="s">
        <v>4896</v>
      </c>
      <c r="C3918" s="685" t="s">
        <v>4897</v>
      </c>
      <c r="D3918" s="678">
        <v>0</v>
      </c>
      <c r="E3918" s="654"/>
    </row>
    <row r="3919" spans="1:5" x14ac:dyDescent="0.2">
      <c r="A3919" s="674"/>
      <c r="B3919" s="685" t="s">
        <v>4898</v>
      </c>
      <c r="C3919" s="685" t="s">
        <v>4899</v>
      </c>
      <c r="D3919" s="678">
        <v>0</v>
      </c>
      <c r="E3919" s="654"/>
    </row>
    <row r="3920" spans="1:5" x14ac:dyDescent="0.2">
      <c r="A3920" s="674"/>
      <c r="B3920" s="685" t="s">
        <v>4900</v>
      </c>
      <c r="C3920" s="685" t="s">
        <v>4901</v>
      </c>
      <c r="D3920" s="678">
        <v>2482.2723999999998</v>
      </c>
      <c r="E3920" s="654"/>
    </row>
    <row r="3921" spans="1:5" x14ac:dyDescent="0.2">
      <c r="A3921" s="674"/>
      <c r="B3921" s="685" t="s">
        <v>4902</v>
      </c>
      <c r="C3921" s="685" t="s">
        <v>4901</v>
      </c>
      <c r="D3921" s="678">
        <v>2482.2723999999998</v>
      </c>
      <c r="E3921" s="654"/>
    </row>
    <row r="3922" spans="1:5" x14ac:dyDescent="0.2">
      <c r="A3922" s="674"/>
      <c r="B3922" s="685" t="s">
        <v>4903</v>
      </c>
      <c r="C3922" s="685" t="s">
        <v>4901</v>
      </c>
      <c r="D3922" s="678">
        <v>2482.2723999999998</v>
      </c>
      <c r="E3922" s="654"/>
    </row>
    <row r="3923" spans="1:5" x14ac:dyDescent="0.2">
      <c r="A3923" s="674"/>
      <c r="B3923" s="685" t="s">
        <v>4904</v>
      </c>
      <c r="C3923" s="685" t="s">
        <v>4901</v>
      </c>
      <c r="D3923" s="678">
        <v>2482.2723999999998</v>
      </c>
      <c r="E3923" s="654"/>
    </row>
    <row r="3924" spans="1:5" x14ac:dyDescent="0.2">
      <c r="A3924" s="674"/>
      <c r="B3924" s="685" t="s">
        <v>4905</v>
      </c>
      <c r="C3924" s="685" t="s">
        <v>4901</v>
      </c>
      <c r="D3924" s="678">
        <v>2482.2723999999998</v>
      </c>
      <c r="E3924" s="654"/>
    </row>
    <row r="3925" spans="1:5" x14ac:dyDescent="0.2">
      <c r="A3925" s="674"/>
      <c r="B3925" s="685" t="s">
        <v>4906</v>
      </c>
      <c r="C3925" s="685" t="s">
        <v>4901</v>
      </c>
      <c r="D3925" s="678">
        <v>2482.2723999999998</v>
      </c>
      <c r="E3925" s="654"/>
    </row>
    <row r="3926" spans="1:5" x14ac:dyDescent="0.2">
      <c r="A3926" s="674"/>
      <c r="B3926" s="685" t="s">
        <v>4907</v>
      </c>
      <c r="C3926" s="685" t="s">
        <v>4901</v>
      </c>
      <c r="D3926" s="678">
        <v>2482.2723999999998</v>
      </c>
      <c r="E3926" s="654"/>
    </row>
    <row r="3927" spans="1:5" x14ac:dyDescent="0.2">
      <c r="A3927" s="674"/>
      <c r="B3927" s="685" t="s">
        <v>4908</v>
      </c>
      <c r="C3927" s="685" t="s">
        <v>4901</v>
      </c>
      <c r="D3927" s="678">
        <v>2482.2723999999998</v>
      </c>
      <c r="E3927" s="654"/>
    </row>
    <row r="3928" spans="1:5" x14ac:dyDescent="0.2">
      <c r="A3928" s="674"/>
      <c r="B3928" s="685" t="s">
        <v>4909</v>
      </c>
      <c r="C3928" s="685" t="s">
        <v>4901</v>
      </c>
      <c r="D3928" s="678">
        <v>2482.2723999999998</v>
      </c>
      <c r="E3928" s="654"/>
    </row>
    <row r="3929" spans="1:5" x14ac:dyDescent="0.2">
      <c r="A3929" s="674"/>
      <c r="B3929" s="685" t="s">
        <v>4910</v>
      </c>
      <c r="C3929" s="685" t="s">
        <v>4901</v>
      </c>
      <c r="D3929" s="678">
        <v>2482.2723999999998</v>
      </c>
      <c r="E3929" s="654"/>
    </row>
    <row r="3930" spans="1:5" x14ac:dyDescent="0.2">
      <c r="A3930" s="674"/>
      <c r="B3930" s="685" t="s">
        <v>4911</v>
      </c>
      <c r="C3930" s="685" t="s">
        <v>4901</v>
      </c>
      <c r="D3930" s="678">
        <v>2482.2723999999998</v>
      </c>
      <c r="E3930" s="654"/>
    </row>
    <row r="3931" spans="1:5" x14ac:dyDescent="0.2">
      <c r="A3931" s="674"/>
      <c r="B3931" s="685" t="s">
        <v>4912</v>
      </c>
      <c r="C3931" s="685" t="s">
        <v>4901</v>
      </c>
      <c r="D3931" s="678">
        <v>2482.2723999999998</v>
      </c>
      <c r="E3931" s="654"/>
    </row>
    <row r="3932" spans="1:5" x14ac:dyDescent="0.2">
      <c r="A3932" s="674"/>
      <c r="B3932" s="685" t="s">
        <v>4913</v>
      </c>
      <c r="C3932" s="685" t="s">
        <v>4901</v>
      </c>
      <c r="D3932" s="678">
        <v>2482.2723999999998</v>
      </c>
      <c r="E3932" s="654"/>
    </row>
    <row r="3933" spans="1:5" x14ac:dyDescent="0.2">
      <c r="A3933" s="674"/>
      <c r="B3933" s="685" t="s">
        <v>4914</v>
      </c>
      <c r="C3933" s="685" t="s">
        <v>4901</v>
      </c>
      <c r="D3933" s="678">
        <v>2482.2723999999998</v>
      </c>
      <c r="E3933" s="654"/>
    </row>
    <row r="3934" spans="1:5" x14ac:dyDescent="0.2">
      <c r="A3934" s="674"/>
      <c r="B3934" s="685" t="s">
        <v>4915</v>
      </c>
      <c r="C3934" s="685" t="s">
        <v>4901</v>
      </c>
      <c r="D3934" s="678">
        <v>2482.2723999999998</v>
      </c>
      <c r="E3934" s="654"/>
    </row>
    <row r="3935" spans="1:5" x14ac:dyDescent="0.2">
      <c r="A3935" s="674"/>
      <c r="B3935" s="685" t="s">
        <v>4916</v>
      </c>
      <c r="C3935" s="685" t="s">
        <v>4901</v>
      </c>
      <c r="D3935" s="678">
        <v>2482.2723999999998</v>
      </c>
      <c r="E3935" s="654"/>
    </row>
    <row r="3936" spans="1:5" x14ac:dyDescent="0.2">
      <c r="A3936" s="674"/>
      <c r="B3936" s="685" t="s">
        <v>4917</v>
      </c>
      <c r="C3936" s="685" t="s">
        <v>4901</v>
      </c>
      <c r="D3936" s="678">
        <v>2482.2723999999998</v>
      </c>
      <c r="E3936" s="654"/>
    </row>
    <row r="3937" spans="1:5" x14ac:dyDescent="0.2">
      <c r="A3937" s="674"/>
      <c r="B3937" s="685" t="s">
        <v>4918</v>
      </c>
      <c r="C3937" s="685" t="s">
        <v>4901</v>
      </c>
      <c r="D3937" s="678">
        <v>2482.2723999999998</v>
      </c>
      <c r="E3937" s="654"/>
    </row>
    <row r="3938" spans="1:5" x14ac:dyDescent="0.2">
      <c r="A3938" s="674"/>
      <c r="B3938" s="685" t="s">
        <v>4919</v>
      </c>
      <c r="C3938" s="687" t="s">
        <v>4920</v>
      </c>
      <c r="D3938" s="680">
        <v>249831.24400000001</v>
      </c>
      <c r="E3938" s="654"/>
    </row>
    <row r="3939" spans="1:5" x14ac:dyDescent="0.2">
      <c r="A3939" s="674"/>
      <c r="B3939" s="685" t="s">
        <v>4921</v>
      </c>
      <c r="C3939" s="687" t="s">
        <v>4922</v>
      </c>
      <c r="D3939" s="680">
        <v>130300.0025</v>
      </c>
      <c r="E3939" s="654"/>
    </row>
    <row r="3940" spans="1:5" x14ac:dyDescent="0.2">
      <c r="A3940" s="674"/>
      <c r="B3940" s="685" t="s">
        <v>4923</v>
      </c>
      <c r="C3940" s="687" t="s">
        <v>4924</v>
      </c>
      <c r="D3940" s="680">
        <v>194938</v>
      </c>
      <c r="E3940" s="654"/>
    </row>
    <row r="3941" spans="1:5" x14ac:dyDescent="0.2">
      <c r="A3941" s="674"/>
      <c r="B3941" s="685" t="s">
        <v>4925</v>
      </c>
      <c r="C3941" s="687" t="s">
        <v>4926</v>
      </c>
      <c r="D3941" s="680">
        <v>400612.99480000004</v>
      </c>
      <c r="E3941" s="654"/>
    </row>
    <row r="3942" spans="1:5" x14ac:dyDescent="0.2">
      <c r="A3942" s="674"/>
      <c r="B3942" s="685" t="s">
        <v>4927</v>
      </c>
      <c r="C3942" s="687" t="s">
        <v>4928</v>
      </c>
      <c r="D3942" s="680">
        <v>149435.0048</v>
      </c>
      <c r="E3942" s="654"/>
    </row>
    <row r="3943" spans="1:5" x14ac:dyDescent="0.2">
      <c r="A3943" s="483"/>
      <c r="B3943" s="690" t="s">
        <v>4929</v>
      </c>
      <c r="C3943" s="688" t="s">
        <v>4930</v>
      </c>
      <c r="D3943" s="681">
        <v>221540.99919999999</v>
      </c>
      <c r="E3943" s="327"/>
    </row>
    <row r="3948" spans="1:5" x14ac:dyDescent="0.2">
      <c r="B3948" s="129"/>
      <c r="C3948" s="179"/>
      <c r="D3948" s="119"/>
    </row>
    <row r="3949" spans="1:5" x14ac:dyDescent="0.2">
      <c r="B3949" s="642" t="s">
        <v>4931</v>
      </c>
      <c r="C3949" s="119"/>
      <c r="D3949" s="149"/>
    </row>
    <row r="3950" spans="1:5" ht="24" x14ac:dyDescent="0.2">
      <c r="B3950" s="643" t="s">
        <v>4947</v>
      </c>
      <c r="C3950" s="119"/>
      <c r="D3950" s="644" t="s">
        <v>4948</v>
      </c>
    </row>
    <row r="3951" spans="1:5" ht="24" x14ac:dyDescent="0.2">
      <c r="B3951" s="643"/>
      <c r="C3951" s="119"/>
      <c r="D3951" s="643" t="s">
        <v>4949</v>
      </c>
    </row>
    <row r="3952" spans="1:5" x14ac:dyDescent="0.2">
      <c r="B3952" s="643"/>
      <c r="C3952" s="119"/>
    </row>
  </sheetData>
  <sheetProtection insertRows="0" deleteRows="0"/>
  <mergeCells count="6">
    <mergeCell ref="B2:E2"/>
    <mergeCell ref="B1:E1"/>
    <mergeCell ref="B4:E4"/>
    <mergeCell ref="A8:B8"/>
    <mergeCell ref="B3:E3"/>
    <mergeCell ref="C6:D6"/>
  </mergeCells>
  <pageMargins left="0.70866141732283472" right="0.70866141732283472" top="0.74803149606299213" bottom="0.74803149606299213" header="0.31496062992125984" footer="0.31496062992125984"/>
  <pageSetup scale="70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showGridLines="0" workbookViewId="0">
      <selection activeCell="B18" sqref="B18"/>
    </sheetView>
  </sheetViews>
  <sheetFormatPr baseColWidth="10" defaultRowHeight="12" x14ac:dyDescent="0.2"/>
  <cols>
    <col min="1" max="1" width="14.85546875" style="97" customWidth="1"/>
    <col min="2" max="2" width="23.140625" style="97" customWidth="1"/>
    <col min="3" max="3" width="84.42578125" style="97" customWidth="1"/>
    <col min="4" max="4" width="31.7109375" style="97" customWidth="1"/>
    <col min="5" max="5" width="4.85546875" style="97" customWidth="1"/>
    <col min="6" max="6" width="4.42578125" style="97" customWidth="1"/>
    <col min="7" max="256" width="11.42578125" style="97"/>
    <col min="257" max="257" width="4.85546875" style="97" customWidth="1"/>
    <col min="258" max="258" width="30.85546875" style="97" customWidth="1"/>
    <col min="259" max="259" width="84.42578125" style="97" customWidth="1"/>
    <col min="260" max="260" width="42.7109375" style="97" customWidth="1"/>
    <col min="261" max="261" width="4.85546875" style="97" customWidth="1"/>
    <col min="262" max="512" width="11.42578125" style="97"/>
    <col min="513" max="513" width="4.85546875" style="97" customWidth="1"/>
    <col min="514" max="514" width="30.85546875" style="97" customWidth="1"/>
    <col min="515" max="515" width="84.42578125" style="97" customWidth="1"/>
    <col min="516" max="516" width="42.7109375" style="97" customWidth="1"/>
    <col min="517" max="517" width="4.85546875" style="97" customWidth="1"/>
    <col min="518" max="768" width="11.42578125" style="97"/>
    <col min="769" max="769" width="4.85546875" style="97" customWidth="1"/>
    <col min="770" max="770" width="30.85546875" style="97" customWidth="1"/>
    <col min="771" max="771" width="84.42578125" style="97" customWidth="1"/>
    <col min="772" max="772" width="42.7109375" style="97" customWidth="1"/>
    <col min="773" max="773" width="4.85546875" style="97" customWidth="1"/>
    <col min="774" max="1024" width="11.42578125" style="97"/>
    <col min="1025" max="1025" width="4.85546875" style="97" customWidth="1"/>
    <col min="1026" max="1026" width="30.85546875" style="97" customWidth="1"/>
    <col min="1027" max="1027" width="84.42578125" style="97" customWidth="1"/>
    <col min="1028" max="1028" width="42.7109375" style="97" customWidth="1"/>
    <col min="1029" max="1029" width="4.85546875" style="97" customWidth="1"/>
    <col min="1030" max="1280" width="11.42578125" style="97"/>
    <col min="1281" max="1281" width="4.85546875" style="97" customWidth="1"/>
    <col min="1282" max="1282" width="30.85546875" style="97" customWidth="1"/>
    <col min="1283" max="1283" width="84.42578125" style="97" customWidth="1"/>
    <col min="1284" max="1284" width="42.7109375" style="97" customWidth="1"/>
    <col min="1285" max="1285" width="4.85546875" style="97" customWidth="1"/>
    <col min="1286" max="1536" width="11.42578125" style="97"/>
    <col min="1537" max="1537" width="4.85546875" style="97" customWidth="1"/>
    <col min="1538" max="1538" width="30.85546875" style="97" customWidth="1"/>
    <col min="1539" max="1539" width="84.42578125" style="97" customWidth="1"/>
    <col min="1540" max="1540" width="42.7109375" style="97" customWidth="1"/>
    <col min="1541" max="1541" width="4.85546875" style="97" customWidth="1"/>
    <col min="1542" max="1792" width="11.42578125" style="97"/>
    <col min="1793" max="1793" width="4.85546875" style="97" customWidth="1"/>
    <col min="1794" max="1794" width="30.85546875" style="97" customWidth="1"/>
    <col min="1795" max="1795" width="84.42578125" style="97" customWidth="1"/>
    <col min="1796" max="1796" width="42.7109375" style="97" customWidth="1"/>
    <col min="1797" max="1797" width="4.85546875" style="97" customWidth="1"/>
    <col min="1798" max="2048" width="11.42578125" style="97"/>
    <col min="2049" max="2049" width="4.85546875" style="97" customWidth="1"/>
    <col min="2050" max="2050" width="30.85546875" style="97" customWidth="1"/>
    <col min="2051" max="2051" width="84.42578125" style="97" customWidth="1"/>
    <col min="2052" max="2052" width="42.7109375" style="97" customWidth="1"/>
    <col min="2053" max="2053" width="4.85546875" style="97" customWidth="1"/>
    <col min="2054" max="2304" width="11.42578125" style="97"/>
    <col min="2305" max="2305" width="4.85546875" style="97" customWidth="1"/>
    <col min="2306" max="2306" width="30.85546875" style="97" customWidth="1"/>
    <col min="2307" max="2307" width="84.42578125" style="97" customWidth="1"/>
    <col min="2308" max="2308" width="42.7109375" style="97" customWidth="1"/>
    <col min="2309" max="2309" width="4.85546875" style="97" customWidth="1"/>
    <col min="2310" max="2560" width="11.42578125" style="97"/>
    <col min="2561" max="2561" width="4.85546875" style="97" customWidth="1"/>
    <col min="2562" max="2562" width="30.85546875" style="97" customWidth="1"/>
    <col min="2563" max="2563" width="84.42578125" style="97" customWidth="1"/>
    <col min="2564" max="2564" width="42.7109375" style="97" customWidth="1"/>
    <col min="2565" max="2565" width="4.85546875" style="97" customWidth="1"/>
    <col min="2566" max="2816" width="11.42578125" style="97"/>
    <col min="2817" max="2817" width="4.85546875" style="97" customWidth="1"/>
    <col min="2818" max="2818" width="30.85546875" style="97" customWidth="1"/>
    <col min="2819" max="2819" width="84.42578125" style="97" customWidth="1"/>
    <col min="2820" max="2820" width="42.7109375" style="97" customWidth="1"/>
    <col min="2821" max="2821" width="4.85546875" style="97" customWidth="1"/>
    <col min="2822" max="3072" width="11.42578125" style="97"/>
    <col min="3073" max="3073" width="4.85546875" style="97" customWidth="1"/>
    <col min="3074" max="3074" width="30.85546875" style="97" customWidth="1"/>
    <col min="3075" max="3075" width="84.42578125" style="97" customWidth="1"/>
    <col min="3076" max="3076" width="42.7109375" style="97" customWidth="1"/>
    <col min="3077" max="3077" width="4.85546875" style="97" customWidth="1"/>
    <col min="3078" max="3328" width="11.42578125" style="97"/>
    <col min="3329" max="3329" width="4.85546875" style="97" customWidth="1"/>
    <col min="3330" max="3330" width="30.85546875" style="97" customWidth="1"/>
    <col min="3331" max="3331" width="84.42578125" style="97" customWidth="1"/>
    <col min="3332" max="3332" width="42.7109375" style="97" customWidth="1"/>
    <col min="3333" max="3333" width="4.85546875" style="97" customWidth="1"/>
    <col min="3334" max="3584" width="11.42578125" style="97"/>
    <col min="3585" max="3585" width="4.85546875" style="97" customWidth="1"/>
    <col min="3586" max="3586" width="30.85546875" style="97" customWidth="1"/>
    <col min="3587" max="3587" width="84.42578125" style="97" customWidth="1"/>
    <col min="3588" max="3588" width="42.7109375" style="97" customWidth="1"/>
    <col min="3589" max="3589" width="4.85546875" style="97" customWidth="1"/>
    <col min="3590" max="3840" width="11.42578125" style="97"/>
    <col min="3841" max="3841" width="4.85546875" style="97" customWidth="1"/>
    <col min="3842" max="3842" width="30.85546875" style="97" customWidth="1"/>
    <col min="3843" max="3843" width="84.42578125" style="97" customWidth="1"/>
    <col min="3844" max="3844" width="42.7109375" style="97" customWidth="1"/>
    <col min="3845" max="3845" width="4.85546875" style="97" customWidth="1"/>
    <col min="3846" max="4096" width="11.42578125" style="97"/>
    <col min="4097" max="4097" width="4.85546875" style="97" customWidth="1"/>
    <col min="4098" max="4098" width="30.85546875" style="97" customWidth="1"/>
    <col min="4099" max="4099" width="84.42578125" style="97" customWidth="1"/>
    <col min="4100" max="4100" width="42.7109375" style="97" customWidth="1"/>
    <col min="4101" max="4101" width="4.85546875" style="97" customWidth="1"/>
    <col min="4102" max="4352" width="11.42578125" style="97"/>
    <col min="4353" max="4353" width="4.85546875" style="97" customWidth="1"/>
    <col min="4354" max="4354" width="30.85546875" style="97" customWidth="1"/>
    <col min="4355" max="4355" width="84.42578125" style="97" customWidth="1"/>
    <col min="4356" max="4356" width="42.7109375" style="97" customWidth="1"/>
    <col min="4357" max="4357" width="4.85546875" style="97" customWidth="1"/>
    <col min="4358" max="4608" width="11.42578125" style="97"/>
    <col min="4609" max="4609" width="4.85546875" style="97" customWidth="1"/>
    <col min="4610" max="4610" width="30.85546875" style="97" customWidth="1"/>
    <col min="4611" max="4611" width="84.42578125" style="97" customWidth="1"/>
    <col min="4612" max="4612" width="42.7109375" style="97" customWidth="1"/>
    <col min="4613" max="4613" width="4.85546875" style="97" customWidth="1"/>
    <col min="4614" max="4864" width="11.42578125" style="97"/>
    <col min="4865" max="4865" width="4.85546875" style="97" customWidth="1"/>
    <col min="4866" max="4866" width="30.85546875" style="97" customWidth="1"/>
    <col min="4867" max="4867" width="84.42578125" style="97" customWidth="1"/>
    <col min="4868" max="4868" width="42.7109375" style="97" customWidth="1"/>
    <col min="4869" max="4869" width="4.85546875" style="97" customWidth="1"/>
    <col min="4870" max="5120" width="11.42578125" style="97"/>
    <col min="5121" max="5121" width="4.85546875" style="97" customWidth="1"/>
    <col min="5122" max="5122" width="30.85546875" style="97" customWidth="1"/>
    <col min="5123" max="5123" width="84.42578125" style="97" customWidth="1"/>
    <col min="5124" max="5124" width="42.7109375" style="97" customWidth="1"/>
    <col min="5125" max="5125" width="4.85546875" style="97" customWidth="1"/>
    <col min="5126" max="5376" width="11.42578125" style="97"/>
    <col min="5377" max="5377" width="4.85546875" style="97" customWidth="1"/>
    <col min="5378" max="5378" width="30.85546875" style="97" customWidth="1"/>
    <col min="5379" max="5379" width="84.42578125" style="97" customWidth="1"/>
    <col min="5380" max="5380" width="42.7109375" style="97" customWidth="1"/>
    <col min="5381" max="5381" width="4.85546875" style="97" customWidth="1"/>
    <col min="5382" max="5632" width="11.42578125" style="97"/>
    <col min="5633" max="5633" width="4.85546875" style="97" customWidth="1"/>
    <col min="5634" max="5634" width="30.85546875" style="97" customWidth="1"/>
    <col min="5635" max="5635" width="84.42578125" style="97" customWidth="1"/>
    <col min="5636" max="5636" width="42.7109375" style="97" customWidth="1"/>
    <col min="5637" max="5637" width="4.85546875" style="97" customWidth="1"/>
    <col min="5638" max="5888" width="11.42578125" style="97"/>
    <col min="5889" max="5889" width="4.85546875" style="97" customWidth="1"/>
    <col min="5890" max="5890" width="30.85546875" style="97" customWidth="1"/>
    <col min="5891" max="5891" width="84.42578125" style="97" customWidth="1"/>
    <col min="5892" max="5892" width="42.7109375" style="97" customWidth="1"/>
    <col min="5893" max="5893" width="4.85546875" style="97" customWidth="1"/>
    <col min="5894" max="6144" width="11.42578125" style="97"/>
    <col min="6145" max="6145" width="4.85546875" style="97" customWidth="1"/>
    <col min="6146" max="6146" width="30.85546875" style="97" customWidth="1"/>
    <col min="6147" max="6147" width="84.42578125" style="97" customWidth="1"/>
    <col min="6148" max="6148" width="42.7109375" style="97" customWidth="1"/>
    <col min="6149" max="6149" width="4.85546875" style="97" customWidth="1"/>
    <col min="6150" max="6400" width="11.42578125" style="97"/>
    <col min="6401" max="6401" width="4.85546875" style="97" customWidth="1"/>
    <col min="6402" max="6402" width="30.85546875" style="97" customWidth="1"/>
    <col min="6403" max="6403" width="84.42578125" style="97" customWidth="1"/>
    <col min="6404" max="6404" width="42.7109375" style="97" customWidth="1"/>
    <col min="6405" max="6405" width="4.85546875" style="97" customWidth="1"/>
    <col min="6406" max="6656" width="11.42578125" style="97"/>
    <col min="6657" max="6657" width="4.85546875" style="97" customWidth="1"/>
    <col min="6658" max="6658" width="30.85546875" style="97" customWidth="1"/>
    <col min="6659" max="6659" width="84.42578125" style="97" customWidth="1"/>
    <col min="6660" max="6660" width="42.7109375" style="97" customWidth="1"/>
    <col min="6661" max="6661" width="4.85546875" style="97" customWidth="1"/>
    <col min="6662" max="6912" width="11.42578125" style="97"/>
    <col min="6913" max="6913" width="4.85546875" style="97" customWidth="1"/>
    <col min="6914" max="6914" width="30.85546875" style="97" customWidth="1"/>
    <col min="6915" max="6915" width="84.42578125" style="97" customWidth="1"/>
    <col min="6916" max="6916" width="42.7109375" style="97" customWidth="1"/>
    <col min="6917" max="6917" width="4.85546875" style="97" customWidth="1"/>
    <col min="6918" max="7168" width="11.42578125" style="97"/>
    <col min="7169" max="7169" width="4.85546875" style="97" customWidth="1"/>
    <col min="7170" max="7170" width="30.85546875" style="97" customWidth="1"/>
    <col min="7171" max="7171" width="84.42578125" style="97" customWidth="1"/>
    <col min="7172" max="7172" width="42.7109375" style="97" customWidth="1"/>
    <col min="7173" max="7173" width="4.85546875" style="97" customWidth="1"/>
    <col min="7174" max="7424" width="11.42578125" style="97"/>
    <col min="7425" max="7425" width="4.85546875" style="97" customWidth="1"/>
    <col min="7426" max="7426" width="30.85546875" style="97" customWidth="1"/>
    <col min="7427" max="7427" width="84.42578125" style="97" customWidth="1"/>
    <col min="7428" max="7428" width="42.7109375" style="97" customWidth="1"/>
    <col min="7429" max="7429" width="4.85546875" style="97" customWidth="1"/>
    <col min="7430" max="7680" width="11.42578125" style="97"/>
    <col min="7681" max="7681" width="4.85546875" style="97" customWidth="1"/>
    <col min="7682" max="7682" width="30.85546875" style="97" customWidth="1"/>
    <col min="7683" max="7683" width="84.42578125" style="97" customWidth="1"/>
    <col min="7684" max="7684" width="42.7109375" style="97" customWidth="1"/>
    <col min="7685" max="7685" width="4.85546875" style="97" customWidth="1"/>
    <col min="7686" max="7936" width="11.42578125" style="97"/>
    <col min="7937" max="7937" width="4.85546875" style="97" customWidth="1"/>
    <col min="7938" max="7938" width="30.85546875" style="97" customWidth="1"/>
    <col min="7939" max="7939" width="84.42578125" style="97" customWidth="1"/>
    <col min="7940" max="7940" width="42.7109375" style="97" customWidth="1"/>
    <col min="7941" max="7941" width="4.85546875" style="97" customWidth="1"/>
    <col min="7942" max="8192" width="11.42578125" style="97"/>
    <col min="8193" max="8193" width="4.85546875" style="97" customWidth="1"/>
    <col min="8194" max="8194" width="30.85546875" style="97" customWidth="1"/>
    <col min="8195" max="8195" width="84.42578125" style="97" customWidth="1"/>
    <col min="8196" max="8196" width="42.7109375" style="97" customWidth="1"/>
    <col min="8197" max="8197" width="4.85546875" style="97" customWidth="1"/>
    <col min="8198" max="8448" width="11.42578125" style="97"/>
    <col min="8449" max="8449" width="4.85546875" style="97" customWidth="1"/>
    <col min="8450" max="8450" width="30.85546875" style="97" customWidth="1"/>
    <col min="8451" max="8451" width="84.42578125" style="97" customWidth="1"/>
    <col min="8452" max="8452" width="42.7109375" style="97" customWidth="1"/>
    <col min="8453" max="8453" width="4.85546875" style="97" customWidth="1"/>
    <col min="8454" max="8704" width="11.42578125" style="97"/>
    <col min="8705" max="8705" width="4.85546875" style="97" customWidth="1"/>
    <col min="8706" max="8706" width="30.85546875" style="97" customWidth="1"/>
    <col min="8707" max="8707" width="84.42578125" style="97" customWidth="1"/>
    <col min="8708" max="8708" width="42.7109375" style="97" customWidth="1"/>
    <col min="8709" max="8709" width="4.85546875" style="97" customWidth="1"/>
    <col min="8710" max="8960" width="11.42578125" style="97"/>
    <col min="8961" max="8961" width="4.85546875" style="97" customWidth="1"/>
    <col min="8962" max="8962" width="30.85546875" style="97" customWidth="1"/>
    <col min="8963" max="8963" width="84.42578125" style="97" customWidth="1"/>
    <col min="8964" max="8964" width="42.7109375" style="97" customWidth="1"/>
    <col min="8965" max="8965" width="4.85546875" style="97" customWidth="1"/>
    <col min="8966" max="9216" width="11.42578125" style="97"/>
    <col min="9217" max="9217" width="4.85546875" style="97" customWidth="1"/>
    <col min="9218" max="9218" width="30.85546875" style="97" customWidth="1"/>
    <col min="9219" max="9219" width="84.42578125" style="97" customWidth="1"/>
    <col min="9220" max="9220" width="42.7109375" style="97" customWidth="1"/>
    <col min="9221" max="9221" width="4.85546875" style="97" customWidth="1"/>
    <col min="9222" max="9472" width="11.42578125" style="97"/>
    <col min="9473" max="9473" width="4.85546875" style="97" customWidth="1"/>
    <col min="9474" max="9474" width="30.85546875" style="97" customWidth="1"/>
    <col min="9475" max="9475" width="84.42578125" style="97" customWidth="1"/>
    <col min="9476" max="9476" width="42.7109375" style="97" customWidth="1"/>
    <col min="9477" max="9477" width="4.85546875" style="97" customWidth="1"/>
    <col min="9478" max="9728" width="11.42578125" style="97"/>
    <col min="9729" max="9729" width="4.85546875" style="97" customWidth="1"/>
    <col min="9730" max="9730" width="30.85546875" style="97" customWidth="1"/>
    <col min="9731" max="9731" width="84.42578125" style="97" customWidth="1"/>
    <col min="9732" max="9732" width="42.7109375" style="97" customWidth="1"/>
    <col min="9733" max="9733" width="4.85546875" style="97" customWidth="1"/>
    <col min="9734" max="9984" width="11.42578125" style="97"/>
    <col min="9985" max="9985" width="4.85546875" style="97" customWidth="1"/>
    <col min="9986" max="9986" width="30.85546875" style="97" customWidth="1"/>
    <col min="9987" max="9987" width="84.42578125" style="97" customWidth="1"/>
    <col min="9988" max="9988" width="42.7109375" style="97" customWidth="1"/>
    <col min="9989" max="9989" width="4.85546875" style="97" customWidth="1"/>
    <col min="9990" max="10240" width="11.42578125" style="97"/>
    <col min="10241" max="10241" width="4.85546875" style="97" customWidth="1"/>
    <col min="10242" max="10242" width="30.85546875" style="97" customWidth="1"/>
    <col min="10243" max="10243" width="84.42578125" style="97" customWidth="1"/>
    <col min="10244" max="10244" width="42.7109375" style="97" customWidth="1"/>
    <col min="10245" max="10245" width="4.85546875" style="97" customWidth="1"/>
    <col min="10246" max="10496" width="11.42578125" style="97"/>
    <col min="10497" max="10497" width="4.85546875" style="97" customWidth="1"/>
    <col min="10498" max="10498" width="30.85546875" style="97" customWidth="1"/>
    <col min="10499" max="10499" width="84.42578125" style="97" customWidth="1"/>
    <col min="10500" max="10500" width="42.7109375" style="97" customWidth="1"/>
    <col min="10501" max="10501" width="4.85546875" style="97" customWidth="1"/>
    <col min="10502" max="10752" width="11.42578125" style="97"/>
    <col min="10753" max="10753" width="4.85546875" style="97" customWidth="1"/>
    <col min="10754" max="10754" width="30.85546875" style="97" customWidth="1"/>
    <col min="10755" max="10755" width="84.42578125" style="97" customWidth="1"/>
    <col min="10756" max="10756" width="42.7109375" style="97" customWidth="1"/>
    <col min="10757" max="10757" width="4.85546875" style="97" customWidth="1"/>
    <col min="10758" max="11008" width="11.42578125" style="97"/>
    <col min="11009" max="11009" width="4.85546875" style="97" customWidth="1"/>
    <col min="11010" max="11010" width="30.85546875" style="97" customWidth="1"/>
    <col min="11011" max="11011" width="84.42578125" style="97" customWidth="1"/>
    <col min="11012" max="11012" width="42.7109375" style="97" customWidth="1"/>
    <col min="11013" max="11013" width="4.85546875" style="97" customWidth="1"/>
    <col min="11014" max="11264" width="11.42578125" style="97"/>
    <col min="11265" max="11265" width="4.85546875" style="97" customWidth="1"/>
    <col min="11266" max="11266" width="30.85546875" style="97" customWidth="1"/>
    <col min="11267" max="11267" width="84.42578125" style="97" customWidth="1"/>
    <col min="11268" max="11268" width="42.7109375" style="97" customWidth="1"/>
    <col min="11269" max="11269" width="4.85546875" style="97" customWidth="1"/>
    <col min="11270" max="11520" width="11.42578125" style="97"/>
    <col min="11521" max="11521" width="4.85546875" style="97" customWidth="1"/>
    <col min="11522" max="11522" width="30.85546875" style="97" customWidth="1"/>
    <col min="11523" max="11523" width="84.42578125" style="97" customWidth="1"/>
    <col min="11524" max="11524" width="42.7109375" style="97" customWidth="1"/>
    <col min="11525" max="11525" width="4.85546875" style="97" customWidth="1"/>
    <col min="11526" max="11776" width="11.42578125" style="97"/>
    <col min="11777" max="11777" width="4.85546875" style="97" customWidth="1"/>
    <col min="11778" max="11778" width="30.85546875" style="97" customWidth="1"/>
    <col min="11779" max="11779" width="84.42578125" style="97" customWidth="1"/>
    <col min="11780" max="11780" width="42.7109375" style="97" customWidth="1"/>
    <col min="11781" max="11781" width="4.85546875" style="97" customWidth="1"/>
    <col min="11782" max="12032" width="11.42578125" style="97"/>
    <col min="12033" max="12033" width="4.85546875" style="97" customWidth="1"/>
    <col min="12034" max="12034" width="30.85546875" style="97" customWidth="1"/>
    <col min="12035" max="12035" width="84.42578125" style="97" customWidth="1"/>
    <col min="12036" max="12036" width="42.7109375" style="97" customWidth="1"/>
    <col min="12037" max="12037" width="4.85546875" style="97" customWidth="1"/>
    <col min="12038" max="12288" width="11.42578125" style="97"/>
    <col min="12289" max="12289" width="4.85546875" style="97" customWidth="1"/>
    <col min="12290" max="12290" width="30.85546875" style="97" customWidth="1"/>
    <col min="12291" max="12291" width="84.42578125" style="97" customWidth="1"/>
    <col min="12292" max="12292" width="42.7109375" style="97" customWidth="1"/>
    <col min="12293" max="12293" width="4.85546875" style="97" customWidth="1"/>
    <col min="12294" max="12544" width="11.42578125" style="97"/>
    <col min="12545" max="12545" width="4.85546875" style="97" customWidth="1"/>
    <col min="12546" max="12546" width="30.85546875" style="97" customWidth="1"/>
    <col min="12547" max="12547" width="84.42578125" style="97" customWidth="1"/>
    <col min="12548" max="12548" width="42.7109375" style="97" customWidth="1"/>
    <col min="12549" max="12549" width="4.85546875" style="97" customWidth="1"/>
    <col min="12550" max="12800" width="11.42578125" style="97"/>
    <col min="12801" max="12801" width="4.85546875" style="97" customWidth="1"/>
    <col min="12802" max="12802" width="30.85546875" style="97" customWidth="1"/>
    <col min="12803" max="12803" width="84.42578125" style="97" customWidth="1"/>
    <col min="12804" max="12804" width="42.7109375" style="97" customWidth="1"/>
    <col min="12805" max="12805" width="4.85546875" style="97" customWidth="1"/>
    <col min="12806" max="13056" width="11.42578125" style="97"/>
    <col min="13057" max="13057" width="4.85546875" style="97" customWidth="1"/>
    <col min="13058" max="13058" width="30.85546875" style="97" customWidth="1"/>
    <col min="13059" max="13059" width="84.42578125" style="97" customWidth="1"/>
    <col min="13060" max="13060" width="42.7109375" style="97" customWidth="1"/>
    <col min="13061" max="13061" width="4.85546875" style="97" customWidth="1"/>
    <col min="13062" max="13312" width="11.42578125" style="97"/>
    <col min="13313" max="13313" width="4.85546875" style="97" customWidth="1"/>
    <col min="13314" max="13314" width="30.85546875" style="97" customWidth="1"/>
    <col min="13315" max="13315" width="84.42578125" style="97" customWidth="1"/>
    <col min="13316" max="13316" width="42.7109375" style="97" customWidth="1"/>
    <col min="13317" max="13317" width="4.85546875" style="97" customWidth="1"/>
    <col min="13318" max="13568" width="11.42578125" style="97"/>
    <col min="13569" max="13569" width="4.85546875" style="97" customWidth="1"/>
    <col min="13570" max="13570" width="30.85546875" style="97" customWidth="1"/>
    <col min="13571" max="13571" width="84.42578125" style="97" customWidth="1"/>
    <col min="13572" max="13572" width="42.7109375" style="97" customWidth="1"/>
    <col min="13573" max="13573" width="4.85546875" style="97" customWidth="1"/>
    <col min="13574" max="13824" width="11.42578125" style="97"/>
    <col min="13825" max="13825" width="4.85546875" style="97" customWidth="1"/>
    <col min="13826" max="13826" width="30.85546875" style="97" customWidth="1"/>
    <col min="13827" max="13827" width="84.42578125" style="97" customWidth="1"/>
    <col min="13828" max="13828" width="42.7109375" style="97" customWidth="1"/>
    <col min="13829" max="13829" width="4.85546875" style="97" customWidth="1"/>
    <col min="13830" max="14080" width="11.42578125" style="97"/>
    <col min="14081" max="14081" width="4.85546875" style="97" customWidth="1"/>
    <col min="14082" max="14082" width="30.85546875" style="97" customWidth="1"/>
    <col min="14083" max="14083" width="84.42578125" style="97" customWidth="1"/>
    <col min="14084" max="14084" width="42.7109375" style="97" customWidth="1"/>
    <col min="14085" max="14085" width="4.85546875" style="97" customWidth="1"/>
    <col min="14086" max="14336" width="11.42578125" style="97"/>
    <col min="14337" max="14337" width="4.85546875" style="97" customWidth="1"/>
    <col min="14338" max="14338" width="30.85546875" style="97" customWidth="1"/>
    <col min="14339" max="14339" width="84.42578125" style="97" customWidth="1"/>
    <col min="14340" max="14340" width="42.7109375" style="97" customWidth="1"/>
    <col min="14341" max="14341" width="4.85546875" style="97" customWidth="1"/>
    <col min="14342" max="14592" width="11.42578125" style="97"/>
    <col min="14593" max="14593" width="4.85546875" style="97" customWidth="1"/>
    <col min="14594" max="14594" width="30.85546875" style="97" customWidth="1"/>
    <col min="14595" max="14595" width="84.42578125" style="97" customWidth="1"/>
    <col min="14596" max="14596" width="42.7109375" style="97" customWidth="1"/>
    <col min="14597" max="14597" width="4.85546875" style="97" customWidth="1"/>
    <col min="14598" max="14848" width="11.42578125" style="97"/>
    <col min="14849" max="14849" width="4.85546875" style="97" customWidth="1"/>
    <col min="14850" max="14850" width="30.85546875" style="97" customWidth="1"/>
    <col min="14851" max="14851" width="84.42578125" style="97" customWidth="1"/>
    <col min="14852" max="14852" width="42.7109375" style="97" customWidth="1"/>
    <col min="14853" max="14853" width="4.85546875" style="97" customWidth="1"/>
    <col min="14854" max="15104" width="11.42578125" style="97"/>
    <col min="15105" max="15105" width="4.85546875" style="97" customWidth="1"/>
    <col min="15106" max="15106" width="30.85546875" style="97" customWidth="1"/>
    <col min="15107" max="15107" width="84.42578125" style="97" customWidth="1"/>
    <col min="15108" max="15108" width="42.7109375" style="97" customWidth="1"/>
    <col min="15109" max="15109" width="4.85546875" style="97" customWidth="1"/>
    <col min="15110" max="15360" width="11.42578125" style="97"/>
    <col min="15361" max="15361" width="4.85546875" style="97" customWidth="1"/>
    <col min="15362" max="15362" width="30.85546875" style="97" customWidth="1"/>
    <col min="15363" max="15363" width="84.42578125" style="97" customWidth="1"/>
    <col min="15364" max="15364" width="42.7109375" style="97" customWidth="1"/>
    <col min="15365" max="15365" width="4.85546875" style="97" customWidth="1"/>
    <col min="15366" max="15616" width="11.42578125" style="97"/>
    <col min="15617" max="15617" width="4.85546875" style="97" customWidth="1"/>
    <col min="15618" max="15618" width="30.85546875" style="97" customWidth="1"/>
    <col min="15619" max="15619" width="84.42578125" style="97" customWidth="1"/>
    <col min="15620" max="15620" width="42.7109375" style="97" customWidth="1"/>
    <col min="15621" max="15621" width="4.85546875" style="97" customWidth="1"/>
    <col min="15622" max="15872" width="11.42578125" style="97"/>
    <col min="15873" max="15873" width="4.85546875" style="97" customWidth="1"/>
    <col min="15874" max="15874" width="30.85546875" style="97" customWidth="1"/>
    <col min="15875" max="15875" width="84.42578125" style="97" customWidth="1"/>
    <col min="15876" max="15876" width="42.7109375" style="97" customWidth="1"/>
    <col min="15877" max="15877" width="4.85546875" style="97" customWidth="1"/>
    <col min="15878" max="16128" width="11.42578125" style="97"/>
    <col min="16129" max="16129" width="4.85546875" style="97" customWidth="1"/>
    <col min="16130" max="16130" width="30.85546875" style="97" customWidth="1"/>
    <col min="16131" max="16131" width="84.42578125" style="97" customWidth="1"/>
    <col min="16132" max="16132" width="42.7109375" style="97" customWidth="1"/>
    <col min="16133" max="16133" width="4.85546875" style="97" customWidth="1"/>
    <col min="16134" max="16384" width="11.42578125" style="97"/>
  </cols>
  <sheetData>
    <row r="1" spans="1:9" s="95" customFormat="1" x14ac:dyDescent="0.2">
      <c r="A1" s="608"/>
      <c r="B1" s="859" t="s">
        <v>411</v>
      </c>
      <c r="C1" s="859"/>
      <c r="D1" s="859"/>
      <c r="E1" s="860"/>
    </row>
    <row r="2" spans="1:9" s="95" customFormat="1" x14ac:dyDescent="0.2">
      <c r="A2" s="609"/>
      <c r="B2" s="857" t="s">
        <v>429</v>
      </c>
      <c r="C2" s="857"/>
      <c r="D2" s="857"/>
      <c r="E2" s="858"/>
    </row>
    <row r="3" spans="1:9" s="95" customFormat="1" x14ac:dyDescent="0.2">
      <c r="A3" s="609"/>
      <c r="B3" s="857" t="s">
        <v>415</v>
      </c>
      <c r="C3" s="857"/>
      <c r="D3" s="857"/>
      <c r="E3" s="858"/>
    </row>
    <row r="4" spans="1:9" s="95" customFormat="1" x14ac:dyDescent="0.2">
      <c r="A4" s="609"/>
      <c r="B4" s="857" t="s">
        <v>0</v>
      </c>
      <c r="C4" s="857"/>
      <c r="D4" s="857"/>
      <c r="E4" s="858"/>
    </row>
    <row r="5" spans="1:9" x14ac:dyDescent="0.2">
      <c r="A5" s="609"/>
      <c r="B5" s="541"/>
      <c r="C5" s="541"/>
      <c r="D5" s="541"/>
      <c r="E5" s="610"/>
      <c r="F5" s="96"/>
      <c r="G5" s="96"/>
      <c r="H5" s="96"/>
    </row>
    <row r="6" spans="1:9" x14ac:dyDescent="0.2">
      <c r="A6" s="611" t="s">
        <v>3</v>
      </c>
      <c r="B6" s="550" t="str">
        <f>EA!B6</f>
        <v>UNIVERSIDAD TECNOLÓGICA DE CALVILLO</v>
      </c>
      <c r="C6" s="487"/>
      <c r="D6" s="487"/>
      <c r="E6" s="612"/>
      <c r="F6" s="96"/>
      <c r="G6" s="96"/>
      <c r="H6" s="96"/>
    </row>
    <row r="7" spans="1:9" ht="12.75" thickBot="1" x14ac:dyDescent="0.25">
      <c r="A7" s="613"/>
      <c r="B7" s="551"/>
      <c r="C7" s="552"/>
      <c r="D7" s="552"/>
      <c r="E7" s="614"/>
    </row>
    <row r="8" spans="1:9" s="99" customFormat="1" x14ac:dyDescent="0.2">
      <c r="A8" s="866" t="s">
        <v>382</v>
      </c>
      <c r="B8" s="867"/>
      <c r="C8" s="542" t="s">
        <v>385</v>
      </c>
      <c r="D8" s="542" t="s">
        <v>384</v>
      </c>
      <c r="E8" s="386"/>
    </row>
    <row r="9" spans="1:9" s="98" customFormat="1" x14ac:dyDescent="0.2">
      <c r="A9" s="100"/>
      <c r="B9" s="553"/>
      <c r="C9" s="554"/>
      <c r="D9" s="101"/>
      <c r="E9" s="102"/>
    </row>
    <row r="10" spans="1:9" x14ac:dyDescent="0.2">
      <c r="A10" s="103"/>
      <c r="B10" s="104">
        <v>5811000001</v>
      </c>
      <c r="C10" s="105" t="s">
        <v>4932</v>
      </c>
      <c r="D10" s="106">
        <v>38965.1</v>
      </c>
      <c r="E10" s="107"/>
    </row>
    <row r="11" spans="1:9" x14ac:dyDescent="0.2">
      <c r="A11" s="103"/>
      <c r="B11" s="104">
        <v>5811000002</v>
      </c>
      <c r="C11" s="105" t="s">
        <v>4933</v>
      </c>
      <c r="D11" s="106">
        <v>19468.919999999998</v>
      </c>
      <c r="E11" s="107"/>
    </row>
    <row r="12" spans="1:9" x14ac:dyDescent="0.2">
      <c r="A12" s="103"/>
      <c r="B12" s="104">
        <v>5811000003</v>
      </c>
      <c r="C12" s="105" t="s">
        <v>4934</v>
      </c>
      <c r="D12" s="106">
        <v>1677807</v>
      </c>
      <c r="E12" s="107"/>
    </row>
    <row r="13" spans="1:9" ht="15" x14ac:dyDescent="0.2">
      <c r="A13" s="109"/>
      <c r="B13" s="110"/>
      <c r="C13" s="111"/>
      <c r="D13" s="112"/>
      <c r="E13" s="113"/>
    </row>
    <row r="14" spans="1:9" x14ac:dyDescent="0.2">
      <c r="A14" s="114"/>
      <c r="B14" s="115"/>
      <c r="C14" s="864"/>
      <c r="D14" s="865"/>
      <c r="E14" s="865"/>
    </row>
    <row r="15" spans="1:9" x14ac:dyDescent="0.2">
      <c r="A15" s="116"/>
      <c r="B15" s="116"/>
      <c r="C15" s="116"/>
      <c r="E15" s="117"/>
      <c r="F15" s="117"/>
      <c r="G15" s="116"/>
      <c r="H15" s="116"/>
      <c r="I15" s="116"/>
    </row>
  </sheetData>
  <sheetProtection insertRows="0" deleteRows="0"/>
  <mergeCells count="6">
    <mergeCell ref="C14:E14"/>
    <mergeCell ref="B2:E2"/>
    <mergeCell ref="B1:E1"/>
    <mergeCell ref="B3:E3"/>
    <mergeCell ref="A8:B8"/>
    <mergeCell ref="B4:E4"/>
  </mergeCells>
  <printOptions horizontalCentered="1"/>
  <pageMargins left="0.51181102362204722" right="0.39370078740157483" top="0.74803149606299213" bottom="0.74803149606299213" header="0.31496062992125984" footer="0.31496062992125984"/>
  <pageSetup scale="80" fitToHeight="0" orientation="landscape" r:id="rId1"/>
  <headerFooter>
    <oddFooter>&amp;R&amp;P/&amp;N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31" sqref="C31"/>
    </sheetView>
  </sheetViews>
  <sheetFormatPr baseColWidth="10" defaultRowHeight="12" x14ac:dyDescent="0.2"/>
  <cols>
    <col min="1" max="1" width="3.140625" style="91" customWidth="1"/>
    <col min="2" max="2" width="11.42578125" style="91" customWidth="1"/>
    <col min="3" max="3" width="55.28515625" style="91" customWidth="1"/>
    <col min="4" max="5" width="31.28515625" style="91" customWidth="1"/>
    <col min="6" max="6" width="5.140625" style="92" customWidth="1"/>
    <col min="7" max="16384" width="11.42578125" style="91"/>
  </cols>
  <sheetData>
    <row r="1" spans="1:5" ht="12.75" thickBot="1" x14ac:dyDescent="0.25">
      <c r="A1" s="92"/>
      <c r="B1" s="92"/>
      <c r="C1" s="92"/>
      <c r="D1" s="92"/>
      <c r="E1" s="92"/>
    </row>
    <row r="2" spans="1:5" x14ac:dyDescent="0.2">
      <c r="A2" s="92"/>
      <c r="B2" s="868" t="s">
        <v>411</v>
      </c>
      <c r="C2" s="869"/>
      <c r="D2" s="869"/>
      <c r="E2" s="870"/>
    </row>
    <row r="3" spans="1:5" x14ac:dyDescent="0.2">
      <c r="A3" s="92"/>
      <c r="B3" s="871" t="s">
        <v>386</v>
      </c>
      <c r="C3" s="872"/>
      <c r="D3" s="872"/>
      <c r="E3" s="873"/>
    </row>
    <row r="4" spans="1:5" x14ac:dyDescent="0.2">
      <c r="A4" s="92"/>
      <c r="B4" s="871" t="s">
        <v>415</v>
      </c>
      <c r="C4" s="872"/>
      <c r="D4" s="872"/>
      <c r="E4" s="873"/>
    </row>
    <row r="5" spans="1:5" x14ac:dyDescent="0.2">
      <c r="A5" s="92"/>
      <c r="B5" s="506"/>
      <c r="C5" s="507"/>
      <c r="D5" s="507"/>
      <c r="E5" s="508"/>
    </row>
    <row r="6" spans="1:5" x14ac:dyDescent="0.2">
      <c r="A6" s="92"/>
      <c r="B6" s="558" t="s">
        <v>3</v>
      </c>
      <c r="C6" s="563" t="str">
        <f>EA!B6</f>
        <v>UNIVERSIDAD TECNOLÓGICA DE CALVILLO</v>
      </c>
      <c r="D6" s="562"/>
      <c r="E6" s="564"/>
    </row>
    <row r="7" spans="1:5" ht="7.5" customHeight="1" thickBot="1" x14ac:dyDescent="0.25">
      <c r="A7" s="92"/>
      <c r="B7" s="559"/>
      <c r="C7" s="560"/>
      <c r="D7" s="560"/>
      <c r="E7" s="561"/>
    </row>
    <row r="8" spans="1:5" ht="15" customHeight="1" x14ac:dyDescent="0.2">
      <c r="A8" s="92"/>
      <c r="B8" s="876" t="s">
        <v>387</v>
      </c>
      <c r="C8" s="877"/>
      <c r="D8" s="874" t="s">
        <v>388</v>
      </c>
      <c r="E8" s="875"/>
    </row>
    <row r="9" spans="1:5" ht="15.75" customHeight="1" thickBot="1" x14ac:dyDescent="0.25">
      <c r="A9" s="92"/>
      <c r="B9" s="878"/>
      <c r="C9" s="879"/>
      <c r="D9" s="555" t="s">
        <v>389</v>
      </c>
      <c r="E9" s="387" t="s">
        <v>390</v>
      </c>
    </row>
    <row r="10" spans="1:5" x14ac:dyDescent="0.2">
      <c r="A10" s="92"/>
      <c r="B10" s="556"/>
      <c r="C10" s="557" t="s">
        <v>4935</v>
      </c>
      <c r="D10" s="557" t="s">
        <v>4943</v>
      </c>
      <c r="E10" s="656" t="s">
        <v>4936</v>
      </c>
    </row>
    <row r="11" spans="1:5" x14ac:dyDescent="0.2">
      <c r="A11" s="92"/>
      <c r="B11" s="615"/>
      <c r="C11" s="616" t="s">
        <v>4937</v>
      </c>
      <c r="D11" s="616" t="s">
        <v>4943</v>
      </c>
      <c r="E11" s="657" t="s">
        <v>4938</v>
      </c>
    </row>
    <row r="12" spans="1:5" x14ac:dyDescent="0.2">
      <c r="A12" s="92"/>
      <c r="B12" s="615"/>
      <c r="C12" s="616" t="s">
        <v>4939</v>
      </c>
      <c r="D12" s="616" t="s">
        <v>4943</v>
      </c>
      <c r="E12" s="657" t="s">
        <v>4940</v>
      </c>
    </row>
    <row r="13" spans="1:5" x14ac:dyDescent="0.2">
      <c r="A13" s="92"/>
      <c r="B13" s="615"/>
      <c r="C13" s="616" t="s">
        <v>4941</v>
      </c>
      <c r="D13" s="616" t="s">
        <v>4943</v>
      </c>
      <c r="E13" s="657" t="s">
        <v>4942</v>
      </c>
    </row>
    <row r="14" spans="1:5" x14ac:dyDescent="0.2">
      <c r="A14" s="92"/>
      <c r="B14" s="615"/>
      <c r="C14" s="616" t="s">
        <v>4944</v>
      </c>
      <c r="D14" s="616" t="s">
        <v>4945</v>
      </c>
      <c r="E14" s="657" t="s">
        <v>4946</v>
      </c>
    </row>
    <row r="15" spans="1:5" x14ac:dyDescent="0.2">
      <c r="A15" s="92"/>
      <c r="B15" s="615"/>
      <c r="C15" s="616"/>
      <c r="D15" s="616"/>
      <c r="E15" s="657"/>
    </row>
    <row r="16" spans="1:5" x14ac:dyDescent="0.2">
      <c r="A16" s="92"/>
      <c r="B16" s="92"/>
      <c r="C16" s="92"/>
      <c r="D16" s="92"/>
      <c r="E16" s="92"/>
    </row>
    <row r="17" spans="1:5" x14ac:dyDescent="0.2">
      <c r="A17" s="92"/>
      <c r="B17" s="92"/>
      <c r="C17" s="92"/>
      <c r="D17" s="92"/>
      <c r="E17" s="92"/>
    </row>
  </sheetData>
  <sheetProtection insertRows="0" deleteRows="0"/>
  <mergeCells count="5">
    <mergeCell ref="B2:E2"/>
    <mergeCell ref="B4:E4"/>
    <mergeCell ref="D8:E8"/>
    <mergeCell ref="B3:E3"/>
    <mergeCell ref="B8:C9"/>
  </mergeCells>
  <printOptions horizontalCentered="1"/>
  <pageMargins left="0.51181102362204722" right="0.31496062992125984" top="0.74803149606299213" bottom="0.74803149606299213" header="0.31496062992125984" footer="0.31496062992125984"/>
  <pageSetup paperSize="9" orientation="landscape" r:id="rId1"/>
  <headerFooter>
    <oddFooter>&amp;R&amp;P/&amp;N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showGridLines="0" workbookViewId="0">
      <selection activeCell="C46" sqref="C46"/>
    </sheetView>
  </sheetViews>
  <sheetFormatPr baseColWidth="10" defaultRowHeight="15" x14ac:dyDescent="0.25"/>
  <cols>
    <col min="1" max="1" width="1.85546875" style="7" customWidth="1"/>
    <col min="2" max="2" width="12" style="7" customWidth="1"/>
    <col min="3" max="3" width="109.85546875" style="7" customWidth="1"/>
    <col min="4" max="16384" width="11.42578125" style="7"/>
  </cols>
  <sheetData>
    <row r="1" spans="1:3" s="297" customFormat="1" ht="16.5" customHeight="1" x14ac:dyDescent="0.2">
      <c r="A1" s="299"/>
      <c r="B1" s="566" t="s">
        <v>411</v>
      </c>
      <c r="C1" s="567"/>
    </row>
    <row r="2" spans="1:3" s="298" customFormat="1" ht="15" customHeight="1" x14ac:dyDescent="0.2">
      <c r="A2" s="300"/>
      <c r="B2" s="568" t="s">
        <v>407</v>
      </c>
      <c r="C2" s="569"/>
    </row>
    <row r="3" spans="1:3" s="298" customFormat="1" ht="15" customHeight="1" x14ac:dyDescent="0.2">
      <c r="A3" s="300"/>
      <c r="B3" s="568" t="s">
        <v>415</v>
      </c>
      <c r="C3" s="569"/>
    </row>
    <row r="4" spans="1:3" s="298" customFormat="1" ht="16.5" customHeight="1" x14ac:dyDescent="0.2">
      <c r="A4" s="300"/>
      <c r="B4" s="570" t="s">
        <v>0</v>
      </c>
      <c r="C4" s="569"/>
    </row>
    <row r="5" spans="1:3" s="298" customFormat="1" ht="3" customHeight="1" x14ac:dyDescent="0.2">
      <c r="B5" s="301"/>
      <c r="C5" s="302"/>
    </row>
    <row r="6" spans="1:3" s="298" customFormat="1" ht="19.5" customHeight="1" x14ac:dyDescent="0.2">
      <c r="A6" s="300"/>
      <c r="B6" s="565" t="s">
        <v>428</v>
      </c>
      <c r="C6" s="572" t="str">
        <f>EA!B6</f>
        <v>UNIVERSIDAD TECNOLÓGICA DE CALVILLO</v>
      </c>
    </row>
    <row r="7" spans="1:3" s="297" customFormat="1" ht="5.0999999999999996" customHeight="1" x14ac:dyDescent="0.2">
      <c r="B7" s="301"/>
      <c r="C7" s="571"/>
    </row>
    <row r="8" spans="1:3" s="297" customFormat="1" ht="3" customHeight="1" x14ac:dyDescent="0.2">
      <c r="B8" s="301"/>
      <c r="C8" s="302"/>
    </row>
    <row r="9" spans="1:3" s="297" customFormat="1" ht="31.5" customHeight="1" x14ac:dyDescent="0.2">
      <c r="B9" s="765"/>
      <c r="C9" s="767"/>
    </row>
    <row r="10" spans="1:3" x14ac:dyDescent="0.25">
      <c r="B10" s="450"/>
      <c r="C10" s="452"/>
    </row>
    <row r="11" spans="1:3" x14ac:dyDescent="0.25">
      <c r="B11" s="450"/>
      <c r="C11" s="452"/>
    </row>
    <row r="12" spans="1:3" x14ac:dyDescent="0.25">
      <c r="B12" s="450"/>
      <c r="C12" s="452"/>
    </row>
    <row r="13" spans="1:3" x14ac:dyDescent="0.25">
      <c r="B13" s="450"/>
      <c r="C13" s="452"/>
    </row>
    <row r="14" spans="1:3" x14ac:dyDescent="0.25">
      <c r="B14" s="450"/>
      <c r="C14" s="452"/>
    </row>
    <row r="15" spans="1:3" x14ac:dyDescent="0.25">
      <c r="B15" s="450"/>
      <c r="C15" s="452"/>
    </row>
    <row r="16" spans="1:3" x14ac:dyDescent="0.25">
      <c r="B16" s="450"/>
      <c r="C16" s="452"/>
    </row>
    <row r="17" spans="2:3" x14ac:dyDescent="0.25">
      <c r="B17" s="450"/>
      <c r="C17" s="452"/>
    </row>
    <row r="18" spans="2:3" x14ac:dyDescent="0.25">
      <c r="B18" s="450"/>
      <c r="C18" s="452"/>
    </row>
    <row r="19" spans="2:3" x14ac:dyDescent="0.25">
      <c r="B19" s="450"/>
      <c r="C19" s="452"/>
    </row>
    <row r="20" spans="2:3" x14ac:dyDescent="0.25">
      <c r="B20" s="450"/>
      <c r="C20" s="452"/>
    </row>
    <row r="21" spans="2:3" x14ac:dyDescent="0.25">
      <c r="B21" s="450"/>
      <c r="C21" s="452"/>
    </row>
    <row r="22" spans="2:3" x14ac:dyDescent="0.25">
      <c r="B22" s="450"/>
      <c r="C22" s="452"/>
    </row>
    <row r="23" spans="2:3" x14ac:dyDescent="0.25">
      <c r="B23" s="450"/>
      <c r="C23" s="452"/>
    </row>
    <row r="24" spans="2:3" x14ac:dyDescent="0.25">
      <c r="B24" s="450"/>
      <c r="C24" s="452"/>
    </row>
    <row r="25" spans="2:3" x14ac:dyDescent="0.25">
      <c r="B25" s="450"/>
      <c r="C25" s="452"/>
    </row>
    <row r="26" spans="2:3" x14ac:dyDescent="0.25">
      <c r="B26" s="450"/>
      <c r="C26" s="452"/>
    </row>
    <row r="27" spans="2:3" ht="15.75" thickBot="1" x14ac:dyDescent="0.3">
      <c r="B27" s="453"/>
      <c r="C27" s="455"/>
    </row>
  </sheetData>
  <sheetProtection formatCells="0" formatColumns="0" formatRows="0" insertRows="0" deleteRows="0"/>
  <mergeCells count="1">
    <mergeCell ref="B9:C9"/>
  </mergeCells>
  <printOptions horizontalCentered="1"/>
  <pageMargins left="0.51181102362204722" right="0.31496062992125984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GridLines="0" topLeftCell="A34" zoomScaleNormal="100" zoomScalePageLayoutView="80" workbookViewId="0">
      <selection activeCell="D68" sqref="D68"/>
    </sheetView>
  </sheetViews>
  <sheetFormatPr baseColWidth="10" defaultRowHeight="12" x14ac:dyDescent="0.2"/>
  <cols>
    <col min="1" max="1" width="4.5703125" style="92" customWidth="1"/>
    <col min="2" max="2" width="24.7109375" style="92" customWidth="1"/>
    <col min="3" max="3" width="40" style="92" customWidth="1"/>
    <col min="4" max="5" width="18.7109375" style="92" customWidth="1"/>
    <col min="6" max="6" width="10.7109375" style="92" customWidth="1"/>
    <col min="7" max="7" width="24.7109375" style="92" customWidth="1"/>
    <col min="8" max="8" width="29.7109375" style="158" customWidth="1"/>
    <col min="9" max="10" width="18.7109375" style="92" customWidth="1"/>
    <col min="11" max="11" width="4.5703125" style="92" customWidth="1"/>
    <col min="12" max="16384" width="11.42578125" style="92"/>
  </cols>
  <sheetData>
    <row r="1" spans="1:11" ht="14.1" customHeight="1" x14ac:dyDescent="0.2">
      <c r="A1" s="154"/>
      <c r="C1" s="709" t="s">
        <v>411</v>
      </c>
      <c r="D1" s="709"/>
      <c r="E1" s="709"/>
      <c r="F1" s="709"/>
      <c r="G1" s="709"/>
      <c r="H1" s="709"/>
      <c r="I1" s="709"/>
      <c r="J1" s="155"/>
      <c r="K1" s="155"/>
    </row>
    <row r="2" spans="1:11" ht="14.1" customHeight="1" x14ac:dyDescent="0.2">
      <c r="A2" s="156"/>
      <c r="C2" s="709" t="s">
        <v>65</v>
      </c>
      <c r="D2" s="709"/>
      <c r="E2" s="709"/>
      <c r="F2" s="709"/>
      <c r="G2" s="709"/>
      <c r="H2" s="709"/>
      <c r="I2" s="709"/>
      <c r="J2" s="156"/>
      <c r="K2" s="156"/>
    </row>
    <row r="3" spans="1:11" ht="14.1" customHeight="1" x14ac:dyDescent="0.2">
      <c r="A3" s="308"/>
      <c r="C3" s="709" t="s">
        <v>409</v>
      </c>
      <c r="D3" s="709"/>
      <c r="E3" s="709"/>
      <c r="F3" s="709"/>
      <c r="G3" s="709"/>
      <c r="H3" s="709"/>
      <c r="I3" s="709"/>
      <c r="J3" s="156"/>
      <c r="K3" s="156"/>
    </row>
    <row r="4" spans="1:11" ht="14.1" customHeight="1" x14ac:dyDescent="0.2">
      <c r="A4" s="308"/>
      <c r="C4" s="709" t="s">
        <v>0</v>
      </c>
      <c r="D4" s="709"/>
      <c r="E4" s="709"/>
      <c r="F4" s="709"/>
      <c r="G4" s="709"/>
      <c r="H4" s="709"/>
      <c r="I4" s="709"/>
      <c r="J4" s="156"/>
      <c r="K4" s="156"/>
    </row>
    <row r="5" spans="1:11" ht="20.100000000000001" customHeight="1" x14ac:dyDescent="0.2">
      <c r="A5" s="536"/>
      <c r="B5" s="537" t="s">
        <v>3</v>
      </c>
      <c r="C5" s="710" t="str">
        <f>EA!B6</f>
        <v>UNIVERSIDAD TECNOLÓGICA DE CALVILLO</v>
      </c>
      <c r="D5" s="710"/>
      <c r="E5" s="710"/>
      <c r="F5" s="710"/>
      <c r="G5" s="710"/>
      <c r="H5" s="710"/>
      <c r="I5" s="710"/>
      <c r="J5" s="578"/>
      <c r="K5" s="95"/>
    </row>
    <row r="6" spans="1:11" ht="3" customHeight="1" x14ac:dyDescent="0.2">
      <c r="A6" s="155"/>
      <c r="B6" s="155"/>
      <c r="C6" s="155"/>
      <c r="D6" s="155"/>
      <c r="E6" s="155"/>
      <c r="F6" s="155"/>
    </row>
    <row r="7" spans="1:11" s="119" customFormat="1" ht="3" customHeight="1" x14ac:dyDescent="0.2">
      <c r="A7" s="157"/>
      <c r="B7" s="159"/>
      <c r="C7" s="159"/>
      <c r="D7" s="159"/>
      <c r="E7" s="159"/>
      <c r="F7" s="160"/>
      <c r="H7" s="153"/>
    </row>
    <row r="8" spans="1:11" s="119" customFormat="1" ht="3" customHeight="1" x14ac:dyDescent="0.2">
      <c r="A8" s="161"/>
      <c r="B8" s="161"/>
      <c r="C8" s="161"/>
      <c r="D8" s="162"/>
      <c r="E8" s="162"/>
      <c r="F8" s="163"/>
      <c r="H8" s="153"/>
    </row>
    <row r="9" spans="1:11" s="119" customFormat="1" ht="20.100000000000001" customHeight="1" x14ac:dyDescent="0.2">
      <c r="A9" s="354"/>
      <c r="B9" s="707" t="s">
        <v>75</v>
      </c>
      <c r="C9" s="707"/>
      <c r="D9" s="355" t="s">
        <v>66</v>
      </c>
      <c r="E9" s="355" t="s">
        <v>67</v>
      </c>
      <c r="F9" s="456"/>
      <c r="G9" s="707" t="s">
        <v>75</v>
      </c>
      <c r="H9" s="707"/>
      <c r="I9" s="355" t="s">
        <v>66</v>
      </c>
      <c r="J9" s="355" t="s">
        <v>67</v>
      </c>
      <c r="K9" s="357"/>
    </row>
    <row r="10" spans="1:11" ht="3" customHeight="1" x14ac:dyDescent="0.2">
      <c r="A10" s="164"/>
      <c r="B10" s="165"/>
      <c r="C10" s="165"/>
      <c r="D10" s="166"/>
      <c r="E10" s="166"/>
      <c r="F10" s="154"/>
      <c r="G10" s="119"/>
      <c r="H10" s="153"/>
      <c r="I10" s="119"/>
      <c r="J10" s="119"/>
      <c r="K10" s="126"/>
    </row>
    <row r="11" spans="1:11" s="119" customFormat="1" ht="3" customHeight="1" x14ac:dyDescent="0.2">
      <c r="A11" s="127"/>
      <c r="B11" s="167"/>
      <c r="C11" s="167"/>
      <c r="D11" s="168"/>
      <c r="E11" s="168"/>
      <c r="F11" s="120"/>
      <c r="H11" s="153"/>
      <c r="K11" s="126"/>
    </row>
    <row r="12" spans="1:11" x14ac:dyDescent="0.2">
      <c r="A12" s="169"/>
      <c r="B12" s="712" t="s">
        <v>5</v>
      </c>
      <c r="C12" s="712"/>
      <c r="D12" s="170">
        <f>D14+D24</f>
        <v>770362</v>
      </c>
      <c r="E12" s="170">
        <f>E14+E24</f>
        <v>11677357</v>
      </c>
      <c r="F12" s="120"/>
      <c r="G12" s="712" t="s">
        <v>6</v>
      </c>
      <c r="H12" s="712"/>
      <c r="I12" s="170">
        <f>I14+I25</f>
        <v>4838911</v>
      </c>
      <c r="J12" s="170">
        <f>J14+J25</f>
        <v>669508</v>
      </c>
      <c r="K12" s="126"/>
    </row>
    <row r="13" spans="1:11" x14ac:dyDescent="0.2">
      <c r="A13" s="171"/>
      <c r="B13" s="306"/>
      <c r="C13" s="130"/>
      <c r="D13" s="172"/>
      <c r="E13" s="172"/>
      <c r="F13" s="120"/>
      <c r="G13" s="306"/>
      <c r="H13" s="306"/>
      <c r="I13" s="172"/>
      <c r="J13" s="172"/>
      <c r="K13" s="126"/>
    </row>
    <row r="14" spans="1:11" x14ac:dyDescent="0.2">
      <c r="A14" s="171"/>
      <c r="B14" s="712" t="s">
        <v>7</v>
      </c>
      <c r="C14" s="712"/>
      <c r="D14" s="170">
        <f>SUM(D16:D22)</f>
        <v>770362</v>
      </c>
      <c r="E14" s="170">
        <f>SUM(E16:E22)</f>
        <v>47742</v>
      </c>
      <c r="F14" s="120"/>
      <c r="G14" s="712" t="s">
        <v>8</v>
      </c>
      <c r="H14" s="712"/>
      <c r="I14" s="170">
        <f>SUM(I16:I23)</f>
        <v>4838911</v>
      </c>
      <c r="J14" s="170">
        <f>SUM(J16:J23)</f>
        <v>0</v>
      </c>
      <c r="K14" s="126"/>
    </row>
    <row r="15" spans="1:11" x14ac:dyDescent="0.2">
      <c r="A15" s="171"/>
      <c r="B15" s="306"/>
      <c r="C15" s="130"/>
      <c r="D15" s="172"/>
      <c r="E15" s="172"/>
      <c r="F15" s="120"/>
      <c r="G15" s="306"/>
      <c r="H15" s="306"/>
      <c r="I15" s="172"/>
      <c r="J15" s="172"/>
      <c r="K15" s="126"/>
    </row>
    <row r="16" spans="1:11" x14ac:dyDescent="0.2">
      <c r="A16" s="169"/>
      <c r="B16" s="708" t="s">
        <v>9</v>
      </c>
      <c r="C16" s="708"/>
      <c r="D16" s="173">
        <f>IF(ESF!B15&lt;ESF!C15,ESF!C15-ESF!B15,0)</f>
        <v>770362</v>
      </c>
      <c r="E16" s="173">
        <f>IF(D16&gt;0,0,ESF!B15-ESF!C15)</f>
        <v>0</v>
      </c>
      <c r="F16" s="120"/>
      <c r="G16" s="708" t="s">
        <v>10</v>
      </c>
      <c r="H16" s="708"/>
      <c r="I16" s="173">
        <f>IF(ESF!F15&gt;ESF!G15,ESF!F15-ESF!G15,0)</f>
        <v>4838911</v>
      </c>
      <c r="J16" s="173">
        <f>IF(I16&gt;0,0,ESF!G15-ESF!F15)</f>
        <v>0</v>
      </c>
      <c r="K16" s="126"/>
    </row>
    <row r="17" spans="1:11" x14ac:dyDescent="0.2">
      <c r="A17" s="169"/>
      <c r="B17" s="708" t="s">
        <v>11</v>
      </c>
      <c r="C17" s="708"/>
      <c r="D17" s="173">
        <f>IF(ESF!B16&lt;ESF!C16,ESF!C16-ESF!B16,0)</f>
        <v>0</v>
      </c>
      <c r="E17" s="173">
        <f>IF(D17&gt;0,0,ESF!B16-ESF!C16)</f>
        <v>16760</v>
      </c>
      <c r="F17" s="120"/>
      <c r="G17" s="708" t="s">
        <v>12</v>
      </c>
      <c r="H17" s="708"/>
      <c r="I17" s="173">
        <f>IF(ESF!F16&gt;ESF!G16,ESF!F16-ESF!G16,0)</f>
        <v>0</v>
      </c>
      <c r="J17" s="173">
        <f>IF(I17&gt;0,0,ESF!G16-ESF!F16)</f>
        <v>0</v>
      </c>
      <c r="K17" s="126"/>
    </row>
    <row r="18" spans="1:11" x14ac:dyDescent="0.2">
      <c r="A18" s="169"/>
      <c r="B18" s="708" t="s">
        <v>13</v>
      </c>
      <c r="C18" s="708"/>
      <c r="D18" s="173">
        <f>IF(ESF!B17&lt;ESF!C17,ESF!C17-ESF!B17,0)</f>
        <v>0</v>
      </c>
      <c r="E18" s="173">
        <f>IF(D18&gt;0,0,ESF!B17-ESF!C17)</f>
        <v>30982</v>
      </c>
      <c r="F18" s="120"/>
      <c r="G18" s="708" t="s">
        <v>14</v>
      </c>
      <c r="H18" s="708"/>
      <c r="I18" s="173">
        <f>IF(ESF!F17&gt;ESF!G17,ESF!F17-ESF!G17,0)</f>
        <v>0</v>
      </c>
      <c r="J18" s="173">
        <f>IF(I18&gt;0,0,ESF!G17-ESF!F17)</f>
        <v>0</v>
      </c>
      <c r="K18" s="126"/>
    </row>
    <row r="19" spans="1:11" x14ac:dyDescent="0.2">
      <c r="A19" s="169"/>
      <c r="B19" s="708" t="s">
        <v>15</v>
      </c>
      <c r="C19" s="708"/>
      <c r="D19" s="173">
        <f>IF(ESF!B18&lt;ESF!C18,ESF!C18-ESF!B18,0)</f>
        <v>0</v>
      </c>
      <c r="E19" s="173">
        <f>IF(D19&gt;0,0,ESF!B18-ESF!C18)</f>
        <v>0</v>
      </c>
      <c r="F19" s="120"/>
      <c r="G19" s="708" t="s">
        <v>16</v>
      </c>
      <c r="H19" s="708"/>
      <c r="I19" s="173">
        <f>IF(ESF!F18&gt;ESF!G18,ESF!F18-ESF!G18,0)</f>
        <v>0</v>
      </c>
      <c r="J19" s="173">
        <f>IF(I19&gt;0,0,ESF!G18-ESF!F18)</f>
        <v>0</v>
      </c>
      <c r="K19" s="126"/>
    </row>
    <row r="20" spans="1:11" x14ac:dyDescent="0.2">
      <c r="A20" s="169"/>
      <c r="B20" s="708" t="s">
        <v>17</v>
      </c>
      <c r="C20" s="708"/>
      <c r="D20" s="173">
        <f>IF(ESF!B19&lt;ESF!C19,ESF!C19-ESF!B19,0)</f>
        <v>0</v>
      </c>
      <c r="E20" s="173">
        <f>IF(D20&gt;0,0,ESF!B19-ESF!C19)</f>
        <v>0</v>
      </c>
      <c r="F20" s="120"/>
      <c r="G20" s="708" t="s">
        <v>18</v>
      </c>
      <c r="H20" s="708"/>
      <c r="I20" s="173">
        <f>IF(ESF!F19&gt;ESF!G19,ESF!F19-ESF!G19,0)</f>
        <v>0</v>
      </c>
      <c r="J20" s="173">
        <f>IF(I20&gt;0,0,ESF!G19-ESF!F19)</f>
        <v>0</v>
      </c>
      <c r="K20" s="126"/>
    </row>
    <row r="21" spans="1:11" ht="25.5" customHeight="1" x14ac:dyDescent="0.2">
      <c r="A21" s="169"/>
      <c r="B21" s="708" t="s">
        <v>19</v>
      </c>
      <c r="C21" s="708"/>
      <c r="D21" s="173">
        <f>IF(ESF!B20&lt;ESF!C20,ESF!C20-ESF!B20,0)</f>
        <v>0</v>
      </c>
      <c r="E21" s="173">
        <f>IF(D21&gt;0,0,ESF!B20-ESF!C20)</f>
        <v>0</v>
      </c>
      <c r="F21" s="120"/>
      <c r="G21" s="711" t="s">
        <v>20</v>
      </c>
      <c r="H21" s="711"/>
      <c r="I21" s="173">
        <f>IF(ESF!F20&gt;ESF!G20,ESF!F20-ESF!G20,0)</f>
        <v>0</v>
      </c>
      <c r="J21" s="173">
        <f>IF(I21&gt;0,0,ESF!G20-ESF!F20)</f>
        <v>0</v>
      </c>
      <c r="K21" s="126"/>
    </row>
    <row r="22" spans="1:11" x14ac:dyDescent="0.2">
      <c r="A22" s="169"/>
      <c r="B22" s="708" t="s">
        <v>21</v>
      </c>
      <c r="C22" s="708"/>
      <c r="D22" s="173">
        <f>IF(ESF!B21&lt;ESF!C21,ESF!C21-ESF!B21,0)</f>
        <v>0</v>
      </c>
      <c r="E22" s="173">
        <f>IF(D22&gt;0,0,ESF!B21-ESF!C21)</f>
        <v>0</v>
      </c>
      <c r="F22" s="120"/>
      <c r="G22" s="708" t="s">
        <v>22</v>
      </c>
      <c r="H22" s="708"/>
      <c r="I22" s="173">
        <f>IF(ESF!F21&gt;ESF!G21,ESF!F21-ESF!G21,0)</f>
        <v>0</v>
      </c>
      <c r="J22" s="173">
        <f>IF(I22&gt;0,0,ESF!G21-ESF!F21)</f>
        <v>0</v>
      </c>
      <c r="K22" s="126"/>
    </row>
    <row r="23" spans="1:11" x14ac:dyDescent="0.2">
      <c r="A23" s="171"/>
      <c r="B23" s="306"/>
      <c r="C23" s="130"/>
      <c r="D23" s="172"/>
      <c r="E23" s="172"/>
      <c r="F23" s="120"/>
      <c r="G23" s="708" t="s">
        <v>23</v>
      </c>
      <c r="H23" s="708"/>
      <c r="I23" s="173">
        <f>IF(ESF!F22&gt;ESF!G22,ESF!F22-ESF!G22,0)</f>
        <v>0</v>
      </c>
      <c r="J23" s="173">
        <f>IF(I23&gt;0,0,ESF!G22-ESF!F22)</f>
        <v>0</v>
      </c>
      <c r="K23" s="126"/>
    </row>
    <row r="24" spans="1:11" x14ac:dyDescent="0.2">
      <c r="A24" s="171"/>
      <c r="B24" s="712" t="s">
        <v>26</v>
      </c>
      <c r="C24" s="712"/>
      <c r="D24" s="170">
        <f>SUM(D26:D34)</f>
        <v>0</v>
      </c>
      <c r="E24" s="170">
        <f>SUM(E26:E34)</f>
        <v>11629615</v>
      </c>
      <c r="F24" s="120"/>
      <c r="G24" s="306"/>
      <c r="H24" s="306"/>
      <c r="I24" s="172"/>
      <c r="J24" s="172"/>
      <c r="K24" s="126"/>
    </row>
    <row r="25" spans="1:11" x14ac:dyDescent="0.2">
      <c r="A25" s="171"/>
      <c r="B25" s="306"/>
      <c r="C25" s="130"/>
      <c r="D25" s="172"/>
      <c r="E25" s="172"/>
      <c r="F25" s="120"/>
      <c r="G25" s="713" t="s">
        <v>27</v>
      </c>
      <c r="H25" s="713"/>
      <c r="I25" s="170">
        <f>SUM(I27:I32)</f>
        <v>0</v>
      </c>
      <c r="J25" s="170">
        <f>SUM(J27:J32)</f>
        <v>669508</v>
      </c>
      <c r="K25" s="126"/>
    </row>
    <row r="26" spans="1:11" x14ac:dyDescent="0.2">
      <c r="A26" s="169"/>
      <c r="B26" s="708" t="s">
        <v>28</v>
      </c>
      <c r="C26" s="708"/>
      <c r="D26" s="173">
        <f>IF(ESF!B28&lt;ESF!C28,ESF!C28-ESF!B28,0)</f>
        <v>0</v>
      </c>
      <c r="E26" s="173">
        <f>IF(D26&gt;0,0,ESF!B28-ESF!C28)</f>
        <v>0</v>
      </c>
      <c r="F26" s="120"/>
      <c r="G26" s="306"/>
      <c r="H26" s="306"/>
      <c r="I26" s="172"/>
      <c r="J26" s="172"/>
      <c r="K26" s="126"/>
    </row>
    <row r="27" spans="1:11" x14ac:dyDescent="0.2">
      <c r="A27" s="169"/>
      <c r="B27" s="708" t="s">
        <v>30</v>
      </c>
      <c r="C27" s="708"/>
      <c r="D27" s="173">
        <f>IF(ESF!B29&lt;ESF!C29,ESF!C29-ESF!B29,0)</f>
        <v>0</v>
      </c>
      <c r="E27" s="173">
        <f>IF(D27&gt;0,0,ESF!B29-ESF!C29)</f>
        <v>0</v>
      </c>
      <c r="F27" s="120"/>
      <c r="G27" s="708" t="s">
        <v>29</v>
      </c>
      <c r="H27" s="708"/>
      <c r="I27" s="173">
        <f>IF(ESF!F28&gt;ESF!G28,ESF!F28-ESF!G28,0)</f>
        <v>0</v>
      </c>
      <c r="J27" s="173">
        <f>IF(I27&gt;0,0,ESF!G28-ESF!F28)</f>
        <v>0</v>
      </c>
      <c r="K27" s="126"/>
    </row>
    <row r="28" spans="1:11" x14ac:dyDescent="0.2">
      <c r="A28" s="169"/>
      <c r="B28" s="708" t="s">
        <v>32</v>
      </c>
      <c r="C28" s="708"/>
      <c r="D28" s="173">
        <f>IF(ESF!B30&lt;ESF!C30,ESF!C30-ESF!B30,0)</f>
        <v>0</v>
      </c>
      <c r="E28" s="173">
        <f>IF(D28&gt;0,0,ESF!B30-ESF!C30)</f>
        <v>551000</v>
      </c>
      <c r="F28" s="120"/>
      <c r="G28" s="708" t="s">
        <v>31</v>
      </c>
      <c r="H28" s="708"/>
      <c r="I28" s="173">
        <f>IF(ESF!F29&gt;ESF!G29,ESF!F29-ESF!G29,0)</f>
        <v>0</v>
      </c>
      <c r="J28" s="173">
        <f>IF(I28&gt;0,0,ESF!G29-ESF!F29)</f>
        <v>0</v>
      </c>
      <c r="K28" s="126"/>
    </row>
    <row r="29" spans="1:11" x14ac:dyDescent="0.2">
      <c r="A29" s="169"/>
      <c r="B29" s="708" t="s">
        <v>34</v>
      </c>
      <c r="C29" s="708"/>
      <c r="D29" s="173">
        <f>IF(ESF!B31&lt;ESF!C31,ESF!C31-ESF!B31,0)</f>
        <v>0</v>
      </c>
      <c r="E29" s="173">
        <f>IF(D29&gt;0,0,ESF!B31-ESF!C31)</f>
        <v>10261221</v>
      </c>
      <c r="F29" s="120"/>
      <c r="G29" s="708" t="s">
        <v>33</v>
      </c>
      <c r="H29" s="708"/>
      <c r="I29" s="173">
        <f>IF(ESF!F30&gt;ESF!G30,ESF!F30-ESF!G30,0)</f>
        <v>0</v>
      </c>
      <c r="J29" s="173">
        <f>IF(I29&gt;0,0,ESF!G30-ESF!F30)</f>
        <v>0</v>
      </c>
      <c r="K29" s="126"/>
    </row>
    <row r="30" spans="1:11" x14ac:dyDescent="0.2">
      <c r="A30" s="169"/>
      <c r="B30" s="708" t="s">
        <v>36</v>
      </c>
      <c r="C30" s="708"/>
      <c r="D30" s="173">
        <f>IF(ESF!B32&lt;ESF!C32,ESF!C32-ESF!B32,0)</f>
        <v>0</v>
      </c>
      <c r="E30" s="173">
        <f>IF(D30&gt;0,0,ESF!B32-ESF!C32)</f>
        <v>817394</v>
      </c>
      <c r="F30" s="120"/>
      <c r="G30" s="708" t="s">
        <v>35</v>
      </c>
      <c r="H30" s="708"/>
      <c r="I30" s="173">
        <f>IF(ESF!F31&gt;ESF!G31,ESF!F31-ESF!G31,0)</f>
        <v>0</v>
      </c>
      <c r="J30" s="173">
        <f>IF(I30&gt;0,0,ESF!G31-ESF!F31)</f>
        <v>0</v>
      </c>
      <c r="K30" s="126"/>
    </row>
    <row r="31" spans="1:11" ht="26.1" customHeight="1" x14ac:dyDescent="0.2">
      <c r="A31" s="169"/>
      <c r="B31" s="711" t="s">
        <v>38</v>
      </c>
      <c r="C31" s="711"/>
      <c r="D31" s="173">
        <f>IF(ESF!B33&lt;ESF!C33,ESF!C33-ESF!B33,0)</f>
        <v>0</v>
      </c>
      <c r="E31" s="173">
        <f>IF(D31&gt;0,0,ESF!B33-ESF!C33)</f>
        <v>0</v>
      </c>
      <c r="F31" s="120"/>
      <c r="G31" s="711" t="s">
        <v>37</v>
      </c>
      <c r="H31" s="711"/>
      <c r="I31" s="173">
        <f>IF(ESF!F32&gt;ESF!G32,ESF!F32-ESF!G32,0)</f>
        <v>0</v>
      </c>
      <c r="J31" s="173">
        <f>IF(I31&gt;0,0,ESF!G32-ESF!F32)</f>
        <v>0</v>
      </c>
      <c r="K31" s="126"/>
    </row>
    <row r="32" spans="1:11" x14ac:dyDescent="0.2">
      <c r="A32" s="169"/>
      <c r="B32" s="708" t="s">
        <v>40</v>
      </c>
      <c r="C32" s="708"/>
      <c r="D32" s="173">
        <f>IF(ESF!B34&lt;ESF!C34,ESF!C34-ESF!B34,0)</f>
        <v>0</v>
      </c>
      <c r="E32" s="173">
        <f>IF(D32&gt;0,0,ESF!B34-ESF!C34)</f>
        <v>0</v>
      </c>
      <c r="F32" s="120"/>
      <c r="G32" s="708" t="s">
        <v>39</v>
      </c>
      <c r="H32" s="708"/>
      <c r="I32" s="173">
        <f>IF(ESF!F33&gt;ESF!G33,ESF!F33-ESF!G33,0)</f>
        <v>0</v>
      </c>
      <c r="J32" s="173">
        <f>IF(I32&gt;0,0,ESF!G33-ESF!F33)</f>
        <v>669508</v>
      </c>
      <c r="K32" s="126"/>
    </row>
    <row r="33" spans="1:11" ht="25.5" customHeight="1" x14ac:dyDescent="0.2">
      <c r="A33" s="169"/>
      <c r="B33" s="711" t="s">
        <v>41</v>
      </c>
      <c r="C33" s="711"/>
      <c r="D33" s="173">
        <f>IF(ESF!B35&lt;ESF!C35,ESF!C35-ESF!B35,0)</f>
        <v>0</v>
      </c>
      <c r="E33" s="173">
        <f>IF(D33&gt;0,0,ESF!B35-ESF!C35)</f>
        <v>0</v>
      </c>
      <c r="F33" s="120"/>
      <c r="G33" s="306"/>
      <c r="H33" s="306"/>
      <c r="I33" s="174"/>
      <c r="J33" s="174"/>
      <c r="K33" s="126"/>
    </row>
    <row r="34" spans="1:11" x14ac:dyDescent="0.2">
      <c r="A34" s="169"/>
      <c r="B34" s="708" t="s">
        <v>43</v>
      </c>
      <c r="C34" s="708"/>
      <c r="D34" s="173">
        <f>IF(ESF!B36&lt;ESF!C36,ESF!C36-ESF!B36,0)</f>
        <v>0</v>
      </c>
      <c r="E34" s="173">
        <f>IF(D34&gt;0,0,ESF!B36-ESF!C36)</f>
        <v>0</v>
      </c>
      <c r="F34" s="120"/>
      <c r="G34" s="712" t="s">
        <v>46</v>
      </c>
      <c r="H34" s="712"/>
      <c r="I34" s="170">
        <f>I36+I42+I50</f>
        <v>6773312</v>
      </c>
      <c r="J34" s="170">
        <f>J36+J42+J50</f>
        <v>35720</v>
      </c>
      <c r="K34" s="126"/>
    </row>
    <row r="35" spans="1:11" x14ac:dyDescent="0.2">
      <c r="A35" s="171"/>
      <c r="B35" s="306"/>
      <c r="C35" s="130"/>
      <c r="D35" s="174"/>
      <c r="E35" s="174"/>
      <c r="F35" s="120"/>
      <c r="G35" s="306"/>
      <c r="H35" s="306"/>
      <c r="I35" s="172"/>
      <c r="J35" s="172"/>
      <c r="K35" s="126"/>
    </row>
    <row r="36" spans="1:11" x14ac:dyDescent="0.2">
      <c r="A36" s="169"/>
      <c r="B36" s="119"/>
      <c r="C36" s="119"/>
      <c r="D36" s="119"/>
      <c r="E36" s="119"/>
      <c r="F36" s="120"/>
      <c r="G36" s="712" t="s">
        <v>48</v>
      </c>
      <c r="H36" s="712"/>
      <c r="I36" s="170">
        <f>SUM(I38:I40)</f>
        <v>0</v>
      </c>
      <c r="J36" s="170">
        <f>SUM(J38:J40)</f>
        <v>0</v>
      </c>
      <c r="K36" s="126"/>
    </row>
    <row r="37" spans="1:11" x14ac:dyDescent="0.2">
      <c r="A37" s="171"/>
      <c r="B37" s="119"/>
      <c r="C37" s="119"/>
      <c r="D37" s="119"/>
      <c r="E37" s="119"/>
      <c r="F37" s="120"/>
      <c r="G37" s="306"/>
      <c r="H37" s="306"/>
      <c r="I37" s="172"/>
      <c r="J37" s="172"/>
      <c r="K37" s="126"/>
    </row>
    <row r="38" spans="1:11" x14ac:dyDescent="0.2">
      <c r="A38" s="169"/>
      <c r="B38" s="119"/>
      <c r="C38" s="119"/>
      <c r="D38" s="119"/>
      <c r="E38" s="119"/>
      <c r="F38" s="120"/>
      <c r="G38" s="708" t="s">
        <v>49</v>
      </c>
      <c r="H38" s="708"/>
      <c r="I38" s="173">
        <f>IF(ESF!F43&gt;ESF!G43,ESF!F43-ESF!G43,0)</f>
        <v>0</v>
      </c>
      <c r="J38" s="173">
        <f>IF(I38&gt;0,0,ESF!G43-ESF!F43)</f>
        <v>0</v>
      </c>
      <c r="K38" s="126"/>
    </row>
    <row r="39" spans="1:11" x14ac:dyDescent="0.2">
      <c r="A39" s="171"/>
      <c r="B39" s="119"/>
      <c r="C39" s="119"/>
      <c r="D39" s="119"/>
      <c r="E39" s="119"/>
      <c r="F39" s="120"/>
      <c r="G39" s="708" t="s">
        <v>50</v>
      </c>
      <c r="H39" s="708"/>
      <c r="I39" s="173">
        <f>IF(ESF!F44&gt;ESF!G44,ESF!F44-ESF!G44,0)</f>
        <v>0</v>
      </c>
      <c r="J39" s="173">
        <f>IF(I39&gt;0,0,ESF!G44-ESF!F44)</f>
        <v>0</v>
      </c>
      <c r="K39" s="126"/>
    </row>
    <row r="40" spans="1:11" x14ac:dyDescent="0.2">
      <c r="A40" s="169"/>
      <c r="B40" s="119"/>
      <c r="C40" s="119"/>
      <c r="D40" s="119"/>
      <c r="E40" s="119"/>
      <c r="F40" s="120"/>
      <c r="G40" s="708" t="s">
        <v>51</v>
      </c>
      <c r="H40" s="708"/>
      <c r="I40" s="173">
        <f>IF(ESF!F45&gt;ESF!G45,ESF!F45-ESF!G45,0)</f>
        <v>0</v>
      </c>
      <c r="J40" s="173">
        <f>IF(I40&gt;0,0,ESF!G45-ESF!F45)</f>
        <v>0</v>
      </c>
      <c r="K40" s="126"/>
    </row>
    <row r="41" spans="1:11" x14ac:dyDescent="0.2">
      <c r="A41" s="169"/>
      <c r="B41" s="119"/>
      <c r="C41" s="119"/>
      <c r="D41" s="119"/>
      <c r="E41" s="119"/>
      <c r="F41" s="120"/>
      <c r="G41" s="306"/>
      <c r="H41" s="306"/>
      <c r="I41" s="172"/>
      <c r="J41" s="172"/>
      <c r="K41" s="126"/>
    </row>
    <row r="42" spans="1:11" x14ac:dyDescent="0.2">
      <c r="A42" s="169"/>
      <c r="B42" s="119"/>
      <c r="C42" s="119"/>
      <c r="D42" s="119"/>
      <c r="E42" s="119"/>
      <c r="F42" s="120"/>
      <c r="G42" s="712" t="s">
        <v>52</v>
      </c>
      <c r="H42" s="712"/>
      <c r="I42" s="170">
        <f>SUM(I44:I48)</f>
        <v>6773312</v>
      </c>
      <c r="J42" s="170">
        <f>SUM(J44:J48)</f>
        <v>35720</v>
      </c>
      <c r="K42" s="126"/>
    </row>
    <row r="43" spans="1:11" x14ac:dyDescent="0.2">
      <c r="A43" s="169"/>
      <c r="B43" s="119"/>
      <c r="C43" s="119"/>
      <c r="D43" s="119"/>
      <c r="E43" s="119"/>
      <c r="F43" s="120"/>
      <c r="G43" s="306"/>
      <c r="H43" s="306"/>
      <c r="I43" s="172"/>
      <c r="J43" s="172"/>
      <c r="K43" s="126"/>
    </row>
    <row r="44" spans="1:11" x14ac:dyDescent="0.2">
      <c r="A44" s="169"/>
      <c r="B44" s="119"/>
      <c r="C44" s="119"/>
      <c r="D44" s="119"/>
      <c r="E44" s="119"/>
      <c r="F44" s="120"/>
      <c r="G44" s="708" t="s">
        <v>53</v>
      </c>
      <c r="H44" s="708"/>
      <c r="I44" s="173">
        <f>+ESF!F49</f>
        <v>6773312</v>
      </c>
      <c r="J44" s="173">
        <f>IF(I44&gt;0,0,ESF!F49)</f>
        <v>0</v>
      </c>
      <c r="K44" s="126"/>
    </row>
    <row r="45" spans="1:11" x14ac:dyDescent="0.2">
      <c r="A45" s="169"/>
      <c r="B45" s="119"/>
      <c r="C45" s="119"/>
      <c r="D45" s="119"/>
      <c r="E45" s="119"/>
      <c r="F45" s="120"/>
      <c r="G45" s="708" t="s">
        <v>54</v>
      </c>
      <c r="H45" s="708"/>
      <c r="I45" s="173">
        <f>IF(ESF!F50&gt;(ESF!G49+ESF!G50),ESF!F50-(ESF!G49+ESF!G50),0)</f>
        <v>0</v>
      </c>
      <c r="J45" s="173">
        <f>IF(I45&gt;0,0,-ESF!F50+(ESF!G49+ESF!G50))</f>
        <v>0</v>
      </c>
      <c r="K45" s="126"/>
    </row>
    <row r="46" spans="1:11" x14ac:dyDescent="0.2">
      <c r="A46" s="169"/>
      <c r="B46" s="119"/>
      <c r="C46" s="119"/>
      <c r="D46" s="119"/>
      <c r="E46" s="119"/>
      <c r="F46" s="120"/>
      <c r="G46" s="708" t="s">
        <v>55</v>
      </c>
      <c r="H46" s="708"/>
      <c r="I46" s="173">
        <f>IF(ESF!F51&gt;ESF!G51,ESF!F51-ESF!G51,0)</f>
        <v>0</v>
      </c>
      <c r="J46" s="173">
        <f>IF(I46&gt;0,0,ESF!G51-ESF!F51)</f>
        <v>0</v>
      </c>
      <c r="K46" s="126"/>
    </row>
    <row r="47" spans="1:11" x14ac:dyDescent="0.2">
      <c r="A47" s="169"/>
      <c r="B47" s="119"/>
      <c r="C47" s="119"/>
      <c r="D47" s="119"/>
      <c r="E47" s="119"/>
      <c r="F47" s="120"/>
      <c r="G47" s="708" t="s">
        <v>56</v>
      </c>
      <c r="H47" s="708"/>
      <c r="I47" s="173">
        <f>IF(ESF!F52&gt;ESF!G52,ESF!F52-ESF!G52,0)</f>
        <v>0</v>
      </c>
      <c r="J47" s="173">
        <f>IF(I47&gt;0,0,ESF!G52-ESF!F52)</f>
        <v>0</v>
      </c>
      <c r="K47" s="126"/>
    </row>
    <row r="48" spans="1:11" x14ac:dyDescent="0.2">
      <c r="A48" s="171"/>
      <c r="B48" s="119"/>
      <c r="C48" s="119"/>
      <c r="D48" s="119"/>
      <c r="E48" s="119"/>
      <c r="F48" s="120"/>
      <c r="G48" s="708" t="s">
        <v>57</v>
      </c>
      <c r="H48" s="708"/>
      <c r="I48" s="173">
        <f>IF(ESF!F53&gt;ESF!G53,ESF!F53-ESF!G53,0)</f>
        <v>0</v>
      </c>
      <c r="J48" s="173">
        <f>IF(I48&gt;0,0,ESF!G53-ESF!F53)</f>
        <v>35720</v>
      </c>
      <c r="K48" s="126"/>
    </row>
    <row r="49" spans="1:11" x14ac:dyDescent="0.2">
      <c r="A49" s="169"/>
      <c r="B49" s="119"/>
      <c r="C49" s="119"/>
      <c r="D49" s="119"/>
      <c r="E49" s="119"/>
      <c r="F49" s="120"/>
      <c r="G49" s="306"/>
      <c r="H49" s="306"/>
      <c r="I49" s="172"/>
      <c r="J49" s="172"/>
      <c r="K49" s="126"/>
    </row>
    <row r="50" spans="1:11" ht="26.1" customHeight="1" x14ac:dyDescent="0.2">
      <c r="A50" s="171"/>
      <c r="B50" s="119"/>
      <c r="C50" s="119"/>
      <c r="D50" s="119"/>
      <c r="E50" s="119"/>
      <c r="F50" s="120"/>
      <c r="G50" s="712" t="s">
        <v>78</v>
      </c>
      <c r="H50" s="712"/>
      <c r="I50" s="170">
        <f>SUM(I52:I53)</f>
        <v>0</v>
      </c>
      <c r="J50" s="170">
        <f>SUM(J52:J53)</f>
        <v>0</v>
      </c>
      <c r="K50" s="126"/>
    </row>
    <row r="51" spans="1:11" x14ac:dyDescent="0.2">
      <c r="A51" s="169"/>
      <c r="B51" s="119"/>
      <c r="C51" s="119"/>
      <c r="D51" s="119"/>
      <c r="E51" s="119"/>
      <c r="F51" s="120"/>
      <c r="G51" s="306"/>
      <c r="H51" s="306"/>
      <c r="I51" s="172"/>
      <c r="J51" s="172"/>
      <c r="K51" s="126"/>
    </row>
    <row r="52" spans="1:11" x14ac:dyDescent="0.2">
      <c r="A52" s="169"/>
      <c r="B52" s="119"/>
      <c r="C52" s="119"/>
      <c r="D52" s="119"/>
      <c r="E52" s="119"/>
      <c r="F52" s="120"/>
      <c r="G52" s="708" t="s">
        <v>59</v>
      </c>
      <c r="H52" s="708"/>
      <c r="I52" s="173">
        <f>IF(ESF!F57&gt;ESF!G57,ESF!F57-ESF!G57,0)</f>
        <v>0</v>
      </c>
      <c r="J52" s="173">
        <f>IF(I52&gt;0,0,ESF!G57-ESF!F57)</f>
        <v>0</v>
      </c>
      <c r="K52" s="126"/>
    </row>
    <row r="53" spans="1:11" ht="19.5" customHeight="1" x14ac:dyDescent="0.2">
      <c r="A53" s="175"/>
      <c r="B53" s="148"/>
      <c r="C53" s="148"/>
      <c r="D53" s="148"/>
      <c r="E53" s="148"/>
      <c r="F53" s="143"/>
      <c r="G53" s="714" t="s">
        <v>60</v>
      </c>
      <c r="H53" s="714"/>
      <c r="I53" s="176">
        <f>IF(ESF!F58&gt;ESF!G58,ESF!F58-ESF!G58,0)</f>
        <v>0</v>
      </c>
      <c r="J53" s="176">
        <f>IF(I53&gt;0,0,ESF!G58-ESF!F58)</f>
        <v>0</v>
      </c>
      <c r="K53" s="144"/>
    </row>
    <row r="54" spans="1:11" ht="6" customHeight="1" x14ac:dyDescent="0.2">
      <c r="A54" s="119"/>
      <c r="B54" s="119"/>
      <c r="C54" s="129"/>
      <c r="D54" s="145"/>
      <c r="E54" s="146"/>
      <c r="F54" s="146"/>
      <c r="G54" s="119"/>
      <c r="H54" s="177"/>
      <c r="I54" s="145"/>
      <c r="J54" s="146"/>
      <c r="K54" s="146"/>
    </row>
    <row r="55" spans="1:11" ht="6" customHeight="1" x14ac:dyDescent="0.2">
      <c r="A55" s="119"/>
      <c r="B55" s="119"/>
      <c r="C55" s="129"/>
      <c r="D55" s="145"/>
      <c r="E55" s="146"/>
      <c r="F55" s="146"/>
      <c r="G55" s="119"/>
      <c r="H55" s="177"/>
      <c r="I55" s="145"/>
      <c r="J55" s="146"/>
      <c r="K55" s="146"/>
    </row>
    <row r="56" spans="1:11" ht="6" customHeight="1" x14ac:dyDescent="0.2">
      <c r="B56" s="129"/>
      <c r="C56" s="145"/>
      <c r="D56" s="146"/>
      <c r="E56" s="146"/>
      <c r="G56" s="147"/>
      <c r="H56" s="178"/>
      <c r="I56" s="146"/>
      <c r="J56" s="146"/>
    </row>
    <row r="57" spans="1:11" ht="15" customHeight="1" x14ac:dyDescent="0.2">
      <c r="B57" s="701" t="s">
        <v>77</v>
      </c>
      <c r="C57" s="701"/>
      <c r="D57" s="701"/>
      <c r="E57" s="701"/>
      <c r="F57" s="701"/>
      <c r="G57" s="701"/>
      <c r="H57" s="701"/>
      <c r="I57" s="701"/>
      <c r="J57" s="701"/>
    </row>
    <row r="58" spans="1:11" ht="9.75" customHeight="1" x14ac:dyDescent="0.2">
      <c r="B58" s="129"/>
      <c r="C58" s="145"/>
      <c r="D58" s="146"/>
      <c r="E58" s="146"/>
      <c r="G58" s="147"/>
      <c r="H58" s="178"/>
      <c r="I58" s="146"/>
      <c r="J58" s="146"/>
    </row>
    <row r="59" spans="1:11" ht="50.1" customHeight="1" x14ac:dyDescent="0.2">
      <c r="B59" s="129"/>
      <c r="C59" s="179"/>
      <c r="D59" s="180"/>
      <c r="E59" s="146"/>
      <c r="G59" s="181"/>
      <c r="H59" s="182"/>
      <c r="I59" s="146"/>
      <c r="J59" s="146"/>
    </row>
    <row r="60" spans="1:11" ht="14.1" customHeight="1" x14ac:dyDescent="0.2">
      <c r="B60" s="150"/>
      <c r="C60" s="691" t="s">
        <v>4931</v>
      </c>
      <c r="D60" s="691"/>
      <c r="E60" s="146"/>
      <c r="F60" s="146"/>
      <c r="G60" s="691" t="s">
        <v>4950</v>
      </c>
      <c r="H60" s="691"/>
      <c r="I60" s="130"/>
      <c r="J60" s="146"/>
    </row>
    <row r="61" spans="1:11" ht="14.1" customHeight="1" x14ac:dyDescent="0.2">
      <c r="B61" s="151"/>
      <c r="C61" s="692" t="s">
        <v>4947</v>
      </c>
      <c r="D61" s="692"/>
      <c r="E61" s="152"/>
      <c r="F61" s="152"/>
      <c r="G61" s="692" t="s">
        <v>4949</v>
      </c>
      <c r="H61" s="692"/>
      <c r="I61" s="130"/>
      <c r="J61" s="146"/>
    </row>
    <row r="62" spans="1:11" x14ac:dyDescent="0.2">
      <c r="A62" s="141"/>
      <c r="F62" s="120"/>
    </row>
  </sheetData>
  <sheetProtection password="C9E4" sheet="1" scenarios="1"/>
  <mergeCells count="62">
    <mergeCell ref="B12:C12"/>
    <mergeCell ref="B14:C14"/>
    <mergeCell ref="B16:C16"/>
    <mergeCell ref="B17:C17"/>
    <mergeCell ref="B18:C18"/>
    <mergeCell ref="G17:H17"/>
    <mergeCell ref="B31:C31"/>
    <mergeCell ref="B19:C19"/>
    <mergeCell ref="B20:C20"/>
    <mergeCell ref="B21:C21"/>
    <mergeCell ref="B22:C22"/>
    <mergeCell ref="G31:H31"/>
    <mergeCell ref="G22:H22"/>
    <mergeCell ref="B33:C33"/>
    <mergeCell ref="B32:C32"/>
    <mergeCell ref="B26:C26"/>
    <mergeCell ref="B27:C27"/>
    <mergeCell ref="B30:C30"/>
    <mergeCell ref="G52:H52"/>
    <mergeCell ref="C61:D61"/>
    <mergeCell ref="G61:H61"/>
    <mergeCell ref="B57:J57"/>
    <mergeCell ref="C60:D60"/>
    <mergeCell ref="G60:H60"/>
    <mergeCell ref="G53:H53"/>
    <mergeCell ref="G45:H45"/>
    <mergeCell ref="G46:H46"/>
    <mergeCell ref="G47:H47"/>
    <mergeCell ref="G48:H48"/>
    <mergeCell ref="G50:H50"/>
    <mergeCell ref="B34:C34"/>
    <mergeCell ref="G32:H32"/>
    <mergeCell ref="G39:H39"/>
    <mergeCell ref="G44:H44"/>
    <mergeCell ref="G23:H23"/>
    <mergeCell ref="G25:H25"/>
    <mergeCell ref="G27:H27"/>
    <mergeCell ref="G36:H36"/>
    <mergeCell ref="G38:H38"/>
    <mergeCell ref="G42:H42"/>
    <mergeCell ref="G40:H40"/>
    <mergeCell ref="G34:H34"/>
    <mergeCell ref="G28:H28"/>
    <mergeCell ref="G29:H29"/>
    <mergeCell ref="G30:H30"/>
    <mergeCell ref="B24:C24"/>
    <mergeCell ref="B9:C9"/>
    <mergeCell ref="B28:C28"/>
    <mergeCell ref="B29:C29"/>
    <mergeCell ref="C1:I1"/>
    <mergeCell ref="C2:I2"/>
    <mergeCell ref="C3:I3"/>
    <mergeCell ref="C4:I4"/>
    <mergeCell ref="G9:H9"/>
    <mergeCell ref="C5:I5"/>
    <mergeCell ref="G20:H20"/>
    <mergeCell ref="G21:H21"/>
    <mergeCell ref="G19:H19"/>
    <mergeCell ref="G18:H18"/>
    <mergeCell ref="G12:H12"/>
    <mergeCell ref="G14:H14"/>
    <mergeCell ref="G16:H16"/>
  </mergeCells>
  <printOptions horizontalCentered="1" verticalCentered="1"/>
  <pageMargins left="0.39370078740157483" right="0.19685039370078741" top="0.94488188976377963" bottom="0.59055118110236227" header="0" footer="0"/>
  <pageSetup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724" t="s">
        <v>1</v>
      </c>
      <c r="B2" s="724"/>
      <c r="C2" s="724"/>
      <c r="D2" s="724"/>
      <c r="E2" s="13" t="e">
        <f>ESF!#REF!</f>
        <v>#REF!</v>
      </c>
    </row>
    <row r="3" spans="1:5" ht="34.5" x14ac:dyDescent="0.25">
      <c r="A3" s="724" t="s">
        <v>3</v>
      </c>
      <c r="B3" s="724"/>
      <c r="C3" s="724"/>
      <c r="D3" s="724"/>
      <c r="E3" s="13" t="str">
        <f>ESF!B5</f>
        <v>UNIVERSIDAD TECNOLÓGICA DE CALVILLO</v>
      </c>
    </row>
    <row r="4" spans="1:5" x14ac:dyDescent="0.25">
      <c r="A4" s="724" t="s">
        <v>2</v>
      </c>
      <c r="B4" s="724"/>
      <c r="C4" s="724"/>
      <c r="D4" s="724"/>
      <c r="E4" s="14"/>
    </row>
    <row r="5" spans="1:5" x14ac:dyDescent="0.25">
      <c r="A5" s="724" t="s">
        <v>72</v>
      </c>
      <c r="B5" s="724"/>
      <c r="C5" s="724"/>
      <c r="D5" s="724"/>
      <c r="E5" t="s">
        <v>70</v>
      </c>
    </row>
    <row r="6" spans="1:5" x14ac:dyDescent="0.25">
      <c r="A6" s="6"/>
      <c r="B6" s="6"/>
      <c r="C6" s="719" t="s">
        <v>4</v>
      </c>
      <c r="D6" s="719"/>
      <c r="E6" s="1">
        <v>2013</v>
      </c>
    </row>
    <row r="7" spans="1:5" x14ac:dyDescent="0.25">
      <c r="A7" s="715" t="s">
        <v>68</v>
      </c>
      <c r="B7" s="716" t="s">
        <v>7</v>
      </c>
      <c r="C7" s="717" t="s">
        <v>9</v>
      </c>
      <c r="D7" s="717"/>
      <c r="E7" s="8">
        <f>ESF!B15</f>
        <v>5631393</v>
      </c>
    </row>
    <row r="8" spans="1:5" x14ac:dyDescent="0.25">
      <c r="A8" s="715"/>
      <c r="B8" s="716"/>
      <c r="C8" s="717" t="s">
        <v>11</v>
      </c>
      <c r="D8" s="717"/>
      <c r="E8" s="8">
        <f>ESF!B16</f>
        <v>56130</v>
      </c>
    </row>
    <row r="9" spans="1:5" x14ac:dyDescent="0.25">
      <c r="A9" s="715"/>
      <c r="B9" s="716"/>
      <c r="C9" s="717" t="s">
        <v>13</v>
      </c>
      <c r="D9" s="717"/>
      <c r="E9" s="8">
        <f>ESF!B17</f>
        <v>30982</v>
      </c>
    </row>
    <row r="10" spans="1:5" x14ac:dyDescent="0.25">
      <c r="A10" s="715"/>
      <c r="B10" s="716"/>
      <c r="C10" s="717" t="s">
        <v>15</v>
      </c>
      <c r="D10" s="717"/>
      <c r="E10" s="8">
        <f>ESF!B18</f>
        <v>0</v>
      </c>
    </row>
    <row r="11" spans="1:5" x14ac:dyDescent="0.25">
      <c r="A11" s="715"/>
      <c r="B11" s="716"/>
      <c r="C11" s="717" t="s">
        <v>17</v>
      </c>
      <c r="D11" s="717"/>
      <c r="E11" s="8">
        <f>ESF!B19</f>
        <v>0</v>
      </c>
    </row>
    <row r="12" spans="1:5" x14ac:dyDescent="0.25">
      <c r="A12" s="715"/>
      <c r="B12" s="716"/>
      <c r="C12" s="717" t="s">
        <v>19</v>
      </c>
      <c r="D12" s="717"/>
      <c r="E12" s="8">
        <f>ESF!B20</f>
        <v>0</v>
      </c>
    </row>
    <row r="13" spans="1:5" x14ac:dyDescent="0.25">
      <c r="A13" s="715"/>
      <c r="B13" s="716"/>
      <c r="C13" s="717" t="s">
        <v>21</v>
      </c>
      <c r="D13" s="717"/>
      <c r="E13" s="8">
        <f>ESF!B21</f>
        <v>80</v>
      </c>
    </row>
    <row r="14" spans="1:5" ht="15.75" thickBot="1" x14ac:dyDescent="0.3">
      <c r="A14" s="715"/>
      <c r="B14" s="4"/>
      <c r="C14" s="718" t="s">
        <v>24</v>
      </c>
      <c r="D14" s="718"/>
      <c r="E14" s="9">
        <f>ESF!B23</f>
        <v>5718585</v>
      </c>
    </row>
    <row r="15" spans="1:5" x14ac:dyDescent="0.25">
      <c r="A15" s="715"/>
      <c r="B15" s="716" t="s">
        <v>26</v>
      </c>
      <c r="C15" s="717" t="s">
        <v>28</v>
      </c>
      <c r="D15" s="717"/>
      <c r="E15" s="8">
        <f>ESF!B28</f>
        <v>0</v>
      </c>
    </row>
    <row r="16" spans="1:5" x14ac:dyDescent="0.25">
      <c r="A16" s="715"/>
      <c r="B16" s="716"/>
      <c r="C16" s="717" t="s">
        <v>30</v>
      </c>
      <c r="D16" s="717"/>
      <c r="E16" s="8">
        <f>ESF!B29</f>
        <v>0</v>
      </c>
    </row>
    <row r="17" spans="1:5" x14ac:dyDescent="0.25">
      <c r="A17" s="715"/>
      <c r="B17" s="716"/>
      <c r="C17" s="717" t="s">
        <v>32</v>
      </c>
      <c r="D17" s="717"/>
      <c r="E17" s="8">
        <f>ESF!B30</f>
        <v>24184930</v>
      </c>
    </row>
    <row r="18" spans="1:5" x14ac:dyDescent="0.25">
      <c r="A18" s="715"/>
      <c r="B18" s="716"/>
      <c r="C18" s="717" t="s">
        <v>34</v>
      </c>
      <c r="D18" s="717"/>
      <c r="E18" s="8">
        <f>ESF!B31</f>
        <v>21578554</v>
      </c>
    </row>
    <row r="19" spans="1:5" x14ac:dyDescent="0.25">
      <c r="A19" s="715"/>
      <c r="B19" s="716"/>
      <c r="C19" s="717" t="s">
        <v>36</v>
      </c>
      <c r="D19" s="717"/>
      <c r="E19" s="8">
        <f>ESF!B32</f>
        <v>1262889</v>
      </c>
    </row>
    <row r="20" spans="1:5" x14ac:dyDescent="0.25">
      <c r="A20" s="715"/>
      <c r="B20" s="716"/>
      <c r="C20" s="717" t="s">
        <v>38</v>
      </c>
      <c r="D20" s="717"/>
      <c r="E20" s="8">
        <f>ESF!B33</f>
        <v>0</v>
      </c>
    </row>
    <row r="21" spans="1:5" x14ac:dyDescent="0.25">
      <c r="A21" s="715"/>
      <c r="B21" s="716"/>
      <c r="C21" s="717" t="s">
        <v>40</v>
      </c>
      <c r="D21" s="717"/>
      <c r="E21" s="8">
        <f>ESF!B34</f>
        <v>0</v>
      </c>
    </row>
    <row r="22" spans="1:5" x14ac:dyDescent="0.25">
      <c r="A22" s="715"/>
      <c r="B22" s="716"/>
      <c r="C22" s="717" t="s">
        <v>41</v>
      </c>
      <c r="D22" s="717"/>
      <c r="E22" s="8">
        <f>ESF!B35</f>
        <v>0</v>
      </c>
    </row>
    <row r="23" spans="1:5" x14ac:dyDescent="0.25">
      <c r="A23" s="715"/>
      <c r="B23" s="716"/>
      <c r="C23" s="717" t="s">
        <v>43</v>
      </c>
      <c r="D23" s="717"/>
      <c r="E23" s="8">
        <f>ESF!B36</f>
        <v>0</v>
      </c>
    </row>
    <row r="24" spans="1:5" ht="15.75" thickBot="1" x14ac:dyDescent="0.3">
      <c r="A24" s="715"/>
      <c r="B24" s="4"/>
      <c r="C24" s="718" t="s">
        <v>45</v>
      </c>
      <c r="D24" s="718"/>
      <c r="E24" s="9">
        <f>ESF!B38</f>
        <v>47026373</v>
      </c>
    </row>
    <row r="25" spans="1:5" ht="15.75" thickBot="1" x14ac:dyDescent="0.3">
      <c r="A25" s="715"/>
      <c r="B25" s="2"/>
      <c r="C25" s="718" t="s">
        <v>47</v>
      </c>
      <c r="D25" s="718"/>
      <c r="E25" s="9">
        <f>ESF!B40</f>
        <v>52744958</v>
      </c>
    </row>
    <row r="26" spans="1:5" x14ac:dyDescent="0.25">
      <c r="A26" s="715" t="s">
        <v>69</v>
      </c>
      <c r="B26" s="716" t="s">
        <v>8</v>
      </c>
      <c r="C26" s="717" t="s">
        <v>10</v>
      </c>
      <c r="D26" s="717"/>
      <c r="E26" s="8">
        <f>ESF!F15</f>
        <v>5678029</v>
      </c>
    </row>
    <row r="27" spans="1:5" x14ac:dyDescent="0.25">
      <c r="A27" s="715"/>
      <c r="B27" s="716"/>
      <c r="C27" s="717" t="s">
        <v>12</v>
      </c>
      <c r="D27" s="717"/>
      <c r="E27" s="8">
        <f>ESF!F16</f>
        <v>0</v>
      </c>
    </row>
    <row r="28" spans="1:5" x14ac:dyDescent="0.25">
      <c r="A28" s="715"/>
      <c r="B28" s="716"/>
      <c r="C28" s="717" t="s">
        <v>14</v>
      </c>
      <c r="D28" s="717"/>
      <c r="E28" s="8">
        <f>ESF!F17</f>
        <v>0</v>
      </c>
    </row>
    <row r="29" spans="1:5" x14ac:dyDescent="0.25">
      <c r="A29" s="715"/>
      <c r="B29" s="716"/>
      <c r="C29" s="717" t="s">
        <v>16</v>
      </c>
      <c r="D29" s="717"/>
      <c r="E29" s="8">
        <f>ESF!F18</f>
        <v>0</v>
      </c>
    </row>
    <row r="30" spans="1:5" x14ac:dyDescent="0.25">
      <c r="A30" s="715"/>
      <c r="B30" s="716"/>
      <c r="C30" s="717" t="s">
        <v>18</v>
      </c>
      <c r="D30" s="717"/>
      <c r="E30" s="8">
        <f>ESF!F19</f>
        <v>0</v>
      </c>
    </row>
    <row r="31" spans="1:5" x14ac:dyDescent="0.25">
      <c r="A31" s="715"/>
      <c r="B31" s="716"/>
      <c r="C31" s="717" t="s">
        <v>20</v>
      </c>
      <c r="D31" s="717"/>
      <c r="E31" s="8">
        <f>ESF!F20</f>
        <v>0</v>
      </c>
    </row>
    <row r="32" spans="1:5" x14ac:dyDescent="0.25">
      <c r="A32" s="715"/>
      <c r="B32" s="716"/>
      <c r="C32" s="717" t="s">
        <v>22</v>
      </c>
      <c r="D32" s="717"/>
      <c r="E32" s="8">
        <f>ESF!F21</f>
        <v>0</v>
      </c>
    </row>
    <row r="33" spans="1:5" x14ac:dyDescent="0.25">
      <c r="A33" s="715"/>
      <c r="B33" s="716"/>
      <c r="C33" s="717" t="s">
        <v>23</v>
      </c>
      <c r="D33" s="717"/>
      <c r="E33" s="8">
        <f>ESF!F22</f>
        <v>0</v>
      </c>
    </row>
    <row r="34" spans="1:5" ht="15.75" thickBot="1" x14ac:dyDescent="0.3">
      <c r="A34" s="715"/>
      <c r="B34" s="4"/>
      <c r="C34" s="718" t="s">
        <v>25</v>
      </c>
      <c r="D34" s="718"/>
      <c r="E34" s="9">
        <f>ESF!F24</f>
        <v>5678029</v>
      </c>
    </row>
    <row r="35" spans="1:5" x14ac:dyDescent="0.25">
      <c r="A35" s="715"/>
      <c r="B35" s="716" t="s">
        <v>27</v>
      </c>
      <c r="C35" s="717" t="s">
        <v>29</v>
      </c>
      <c r="D35" s="717"/>
      <c r="E35" s="8">
        <f>ESF!F28</f>
        <v>0</v>
      </c>
    </row>
    <row r="36" spans="1:5" x14ac:dyDescent="0.25">
      <c r="A36" s="715"/>
      <c r="B36" s="716"/>
      <c r="C36" s="717" t="s">
        <v>31</v>
      </c>
      <c r="D36" s="717"/>
      <c r="E36" s="8">
        <f>ESF!F29</f>
        <v>0</v>
      </c>
    </row>
    <row r="37" spans="1:5" x14ac:dyDescent="0.25">
      <c r="A37" s="715"/>
      <c r="B37" s="716"/>
      <c r="C37" s="717" t="s">
        <v>33</v>
      </c>
      <c r="D37" s="717"/>
      <c r="E37" s="8">
        <f>ESF!F30</f>
        <v>0</v>
      </c>
    </row>
    <row r="38" spans="1:5" x14ac:dyDescent="0.25">
      <c r="A38" s="715"/>
      <c r="B38" s="716"/>
      <c r="C38" s="717" t="s">
        <v>35</v>
      </c>
      <c r="D38" s="717"/>
      <c r="E38" s="8">
        <f>ESF!F31</f>
        <v>0</v>
      </c>
    </row>
    <row r="39" spans="1:5" x14ac:dyDescent="0.25">
      <c r="A39" s="715"/>
      <c r="B39" s="716"/>
      <c r="C39" s="717" t="s">
        <v>37</v>
      </c>
      <c r="D39" s="717"/>
      <c r="E39" s="8">
        <f>ESF!F32</f>
        <v>6187</v>
      </c>
    </row>
    <row r="40" spans="1:5" x14ac:dyDescent="0.25">
      <c r="A40" s="715"/>
      <c r="B40" s="716"/>
      <c r="C40" s="717" t="s">
        <v>39</v>
      </c>
      <c r="D40" s="717"/>
      <c r="E40" s="8">
        <f>ESF!F33</f>
        <v>0</v>
      </c>
    </row>
    <row r="41" spans="1:5" ht="15.75" thickBot="1" x14ac:dyDescent="0.3">
      <c r="A41" s="715"/>
      <c r="B41" s="2"/>
      <c r="C41" s="718" t="s">
        <v>42</v>
      </c>
      <c r="D41" s="718"/>
      <c r="E41" s="9">
        <f>ESF!F35</f>
        <v>6187</v>
      </c>
    </row>
    <row r="42" spans="1:5" ht="15.75" thickBot="1" x14ac:dyDescent="0.3">
      <c r="A42" s="715"/>
      <c r="B42" s="2"/>
      <c r="C42" s="718" t="s">
        <v>44</v>
      </c>
      <c r="D42" s="718"/>
      <c r="E42" s="9">
        <f>ESF!F37</f>
        <v>5684216</v>
      </c>
    </row>
    <row r="43" spans="1:5" x14ac:dyDescent="0.25">
      <c r="A43" s="3"/>
      <c r="B43" s="716" t="s">
        <v>46</v>
      </c>
      <c r="C43" s="720" t="s">
        <v>48</v>
      </c>
      <c r="D43" s="720"/>
      <c r="E43" s="10">
        <f>ESF!F41</f>
        <v>6567626</v>
      </c>
    </row>
    <row r="44" spans="1:5" x14ac:dyDescent="0.25">
      <c r="A44" s="3"/>
      <c r="B44" s="716"/>
      <c r="C44" s="717" t="s">
        <v>49</v>
      </c>
      <c r="D44" s="717"/>
      <c r="E44" s="8">
        <f>ESF!F43</f>
        <v>0</v>
      </c>
    </row>
    <row r="45" spans="1:5" x14ac:dyDescent="0.25">
      <c r="A45" s="3"/>
      <c r="B45" s="716"/>
      <c r="C45" s="717" t="s">
        <v>50</v>
      </c>
      <c r="D45" s="717"/>
      <c r="E45" s="8">
        <f>ESF!F44</f>
        <v>6567626</v>
      </c>
    </row>
    <row r="46" spans="1:5" x14ac:dyDescent="0.25">
      <c r="A46" s="3"/>
      <c r="B46" s="716"/>
      <c r="C46" s="717" t="s">
        <v>51</v>
      </c>
      <c r="D46" s="717"/>
      <c r="E46" s="8">
        <f>ESF!F45</f>
        <v>0</v>
      </c>
    </row>
    <row r="47" spans="1:5" x14ac:dyDescent="0.25">
      <c r="A47" s="3"/>
      <c r="B47" s="716"/>
      <c r="C47" s="720" t="s">
        <v>52</v>
      </c>
      <c r="D47" s="720"/>
      <c r="E47" s="10">
        <f>ESF!F47</f>
        <v>40493116</v>
      </c>
    </row>
    <row r="48" spans="1:5" x14ac:dyDescent="0.25">
      <c r="A48" s="3"/>
      <c r="B48" s="716"/>
      <c r="C48" s="717" t="s">
        <v>53</v>
      </c>
      <c r="D48" s="717"/>
      <c r="E48" s="8">
        <f>ESF!F49</f>
        <v>6773312</v>
      </c>
    </row>
    <row r="49" spans="1:5" x14ac:dyDescent="0.25">
      <c r="A49" s="3"/>
      <c r="B49" s="716"/>
      <c r="C49" s="717" t="s">
        <v>54</v>
      </c>
      <c r="D49" s="717"/>
      <c r="E49" s="8">
        <f>ESF!F50</f>
        <v>33926292</v>
      </c>
    </row>
    <row r="50" spans="1:5" x14ac:dyDescent="0.25">
      <c r="A50" s="3"/>
      <c r="B50" s="716"/>
      <c r="C50" s="717" t="s">
        <v>55</v>
      </c>
      <c r="D50" s="717"/>
      <c r="E50" s="8">
        <f>ESF!F51</f>
        <v>0</v>
      </c>
    </row>
    <row r="51" spans="1:5" x14ac:dyDescent="0.25">
      <c r="A51" s="3"/>
      <c r="B51" s="716"/>
      <c r="C51" s="717" t="s">
        <v>56</v>
      </c>
      <c r="D51" s="717"/>
      <c r="E51" s="8">
        <f>ESF!F52</f>
        <v>0</v>
      </c>
    </row>
    <row r="52" spans="1:5" x14ac:dyDescent="0.25">
      <c r="A52" s="3"/>
      <c r="B52" s="716"/>
      <c r="C52" s="717" t="s">
        <v>57</v>
      </c>
      <c r="D52" s="717"/>
      <c r="E52" s="8">
        <f>ESF!F53</f>
        <v>-206488</v>
      </c>
    </row>
    <row r="53" spans="1:5" x14ac:dyDescent="0.25">
      <c r="A53" s="3"/>
      <c r="B53" s="716"/>
      <c r="C53" s="720" t="s">
        <v>58</v>
      </c>
      <c r="D53" s="720"/>
      <c r="E53" s="10">
        <f>ESF!F55</f>
        <v>0</v>
      </c>
    </row>
    <row r="54" spans="1:5" x14ac:dyDescent="0.25">
      <c r="A54" s="3"/>
      <c r="B54" s="716"/>
      <c r="C54" s="717" t="s">
        <v>59</v>
      </c>
      <c r="D54" s="717"/>
      <c r="E54" s="8">
        <f>ESF!F57</f>
        <v>0</v>
      </c>
    </row>
    <row r="55" spans="1:5" x14ac:dyDescent="0.25">
      <c r="A55" s="3"/>
      <c r="B55" s="716"/>
      <c r="C55" s="717" t="s">
        <v>60</v>
      </c>
      <c r="D55" s="717"/>
      <c r="E55" s="8">
        <f>ESF!F58</f>
        <v>0</v>
      </c>
    </row>
    <row r="56" spans="1:5" ht="15.75" thickBot="1" x14ac:dyDescent="0.3">
      <c r="A56" s="3"/>
      <c r="B56" s="716"/>
      <c r="C56" s="718" t="s">
        <v>61</v>
      </c>
      <c r="D56" s="718"/>
      <c r="E56" s="9">
        <f>ESF!F60</f>
        <v>47060742</v>
      </c>
    </row>
    <row r="57" spans="1:5" ht="15.75" thickBot="1" x14ac:dyDescent="0.3">
      <c r="A57" s="3"/>
      <c r="B57" s="2"/>
      <c r="C57" s="718" t="s">
        <v>62</v>
      </c>
      <c r="D57" s="718"/>
      <c r="E57" s="9">
        <f>ESF!F62</f>
        <v>52744958</v>
      </c>
    </row>
    <row r="58" spans="1:5" x14ac:dyDescent="0.25">
      <c r="A58" s="3"/>
      <c r="B58" s="2"/>
      <c r="C58" s="719" t="s">
        <v>4</v>
      </c>
      <c r="D58" s="719"/>
      <c r="E58" s="1">
        <v>2012</v>
      </c>
    </row>
    <row r="59" spans="1:5" x14ac:dyDescent="0.25">
      <c r="A59" s="715" t="s">
        <v>68</v>
      </c>
      <c r="B59" s="716" t="s">
        <v>7</v>
      </c>
      <c r="C59" s="717" t="s">
        <v>9</v>
      </c>
      <c r="D59" s="717"/>
      <c r="E59" s="8">
        <f>ESF!C15</f>
        <v>6401755</v>
      </c>
    </row>
    <row r="60" spans="1:5" x14ac:dyDescent="0.25">
      <c r="A60" s="715"/>
      <c r="B60" s="716"/>
      <c r="C60" s="717" t="s">
        <v>11</v>
      </c>
      <c r="D60" s="717"/>
      <c r="E60" s="8">
        <f>ESF!C16</f>
        <v>39370</v>
      </c>
    </row>
    <row r="61" spans="1:5" x14ac:dyDescent="0.25">
      <c r="A61" s="715"/>
      <c r="B61" s="716"/>
      <c r="C61" s="717" t="s">
        <v>13</v>
      </c>
      <c r="D61" s="717"/>
      <c r="E61" s="8">
        <f>ESF!C17</f>
        <v>0</v>
      </c>
    </row>
    <row r="62" spans="1:5" x14ac:dyDescent="0.25">
      <c r="A62" s="715"/>
      <c r="B62" s="716"/>
      <c r="C62" s="717" t="s">
        <v>15</v>
      </c>
      <c r="D62" s="717"/>
      <c r="E62" s="8">
        <f>ESF!C18</f>
        <v>0</v>
      </c>
    </row>
    <row r="63" spans="1:5" x14ac:dyDescent="0.25">
      <c r="A63" s="715"/>
      <c r="B63" s="716"/>
      <c r="C63" s="717" t="s">
        <v>17</v>
      </c>
      <c r="D63" s="717"/>
      <c r="E63" s="8">
        <f>ESF!C19</f>
        <v>0</v>
      </c>
    </row>
    <row r="64" spans="1:5" x14ac:dyDescent="0.25">
      <c r="A64" s="715"/>
      <c r="B64" s="716"/>
      <c r="C64" s="717" t="s">
        <v>19</v>
      </c>
      <c r="D64" s="717"/>
      <c r="E64" s="8">
        <f>ESF!C20</f>
        <v>0</v>
      </c>
    </row>
    <row r="65" spans="1:5" x14ac:dyDescent="0.25">
      <c r="A65" s="715"/>
      <c r="B65" s="716"/>
      <c r="C65" s="717" t="s">
        <v>21</v>
      </c>
      <c r="D65" s="717"/>
      <c r="E65" s="8">
        <f>ESF!C21</f>
        <v>80</v>
      </c>
    </row>
    <row r="66" spans="1:5" ht="15.75" thickBot="1" x14ac:dyDescent="0.3">
      <c r="A66" s="715"/>
      <c r="B66" s="4"/>
      <c r="C66" s="718" t="s">
        <v>24</v>
      </c>
      <c r="D66" s="718"/>
      <c r="E66" s="9">
        <f>ESF!C23</f>
        <v>6441205</v>
      </c>
    </row>
    <row r="67" spans="1:5" x14ac:dyDescent="0.25">
      <c r="A67" s="715"/>
      <c r="B67" s="716" t="s">
        <v>26</v>
      </c>
      <c r="C67" s="717" t="s">
        <v>28</v>
      </c>
      <c r="D67" s="717"/>
      <c r="E67" s="8">
        <f>ESF!C28</f>
        <v>0</v>
      </c>
    </row>
    <row r="68" spans="1:5" x14ac:dyDescent="0.25">
      <c r="A68" s="715"/>
      <c r="B68" s="716"/>
      <c r="C68" s="717" t="s">
        <v>30</v>
      </c>
      <c r="D68" s="717"/>
      <c r="E68" s="8">
        <f>ESF!C29</f>
        <v>0</v>
      </c>
    </row>
    <row r="69" spans="1:5" x14ac:dyDescent="0.25">
      <c r="A69" s="715"/>
      <c r="B69" s="716"/>
      <c r="C69" s="717" t="s">
        <v>32</v>
      </c>
      <c r="D69" s="717"/>
      <c r="E69" s="8">
        <f>ESF!C30</f>
        <v>23633930</v>
      </c>
    </row>
    <row r="70" spans="1:5" x14ac:dyDescent="0.25">
      <c r="A70" s="715"/>
      <c r="B70" s="716"/>
      <c r="C70" s="717" t="s">
        <v>34</v>
      </c>
      <c r="D70" s="717"/>
      <c r="E70" s="8">
        <f>ESF!C31</f>
        <v>11317333</v>
      </c>
    </row>
    <row r="71" spans="1:5" x14ac:dyDescent="0.25">
      <c r="A71" s="715"/>
      <c r="B71" s="716"/>
      <c r="C71" s="717" t="s">
        <v>36</v>
      </c>
      <c r="D71" s="717"/>
      <c r="E71" s="8">
        <f>ESF!C32</f>
        <v>445495</v>
      </c>
    </row>
    <row r="72" spans="1:5" x14ac:dyDescent="0.25">
      <c r="A72" s="715"/>
      <c r="B72" s="716"/>
      <c r="C72" s="717" t="s">
        <v>38</v>
      </c>
      <c r="D72" s="717"/>
      <c r="E72" s="8">
        <f>ESF!C33</f>
        <v>0</v>
      </c>
    </row>
    <row r="73" spans="1:5" x14ac:dyDescent="0.25">
      <c r="A73" s="715"/>
      <c r="B73" s="716"/>
      <c r="C73" s="717" t="s">
        <v>40</v>
      </c>
      <c r="D73" s="717"/>
      <c r="E73" s="8">
        <f>ESF!C34</f>
        <v>0</v>
      </c>
    </row>
    <row r="74" spans="1:5" x14ac:dyDescent="0.25">
      <c r="A74" s="715"/>
      <c r="B74" s="716"/>
      <c r="C74" s="717" t="s">
        <v>41</v>
      </c>
      <c r="D74" s="717"/>
      <c r="E74" s="8">
        <f>ESF!C35</f>
        <v>0</v>
      </c>
    </row>
    <row r="75" spans="1:5" x14ac:dyDescent="0.25">
      <c r="A75" s="715"/>
      <c r="B75" s="716"/>
      <c r="C75" s="717" t="s">
        <v>43</v>
      </c>
      <c r="D75" s="717"/>
      <c r="E75" s="8">
        <f>ESF!C36</f>
        <v>0</v>
      </c>
    </row>
    <row r="76" spans="1:5" ht="15.75" thickBot="1" x14ac:dyDescent="0.3">
      <c r="A76" s="715"/>
      <c r="B76" s="4"/>
      <c r="C76" s="718" t="s">
        <v>45</v>
      </c>
      <c r="D76" s="718"/>
      <c r="E76" s="9">
        <f>ESF!C38</f>
        <v>35396758</v>
      </c>
    </row>
    <row r="77" spans="1:5" ht="15.75" thickBot="1" x14ac:dyDescent="0.3">
      <c r="A77" s="715"/>
      <c r="B77" s="2"/>
      <c r="C77" s="718" t="s">
        <v>47</v>
      </c>
      <c r="D77" s="718"/>
      <c r="E77" s="9">
        <f>ESF!C40</f>
        <v>41837963</v>
      </c>
    </row>
    <row r="78" spans="1:5" x14ac:dyDescent="0.25">
      <c r="A78" s="715" t="s">
        <v>69</v>
      </c>
      <c r="B78" s="716" t="s">
        <v>8</v>
      </c>
      <c r="C78" s="717" t="s">
        <v>10</v>
      </c>
      <c r="D78" s="717"/>
      <c r="E78" s="8">
        <f>ESF!G15</f>
        <v>839118</v>
      </c>
    </row>
    <row r="79" spans="1:5" x14ac:dyDescent="0.25">
      <c r="A79" s="715"/>
      <c r="B79" s="716"/>
      <c r="C79" s="717" t="s">
        <v>12</v>
      </c>
      <c r="D79" s="717"/>
      <c r="E79" s="8">
        <f>ESF!G16</f>
        <v>0</v>
      </c>
    </row>
    <row r="80" spans="1:5" x14ac:dyDescent="0.25">
      <c r="A80" s="715"/>
      <c r="B80" s="716"/>
      <c r="C80" s="717" t="s">
        <v>14</v>
      </c>
      <c r="D80" s="717"/>
      <c r="E80" s="8">
        <f>ESF!G17</f>
        <v>0</v>
      </c>
    </row>
    <row r="81" spans="1:5" x14ac:dyDescent="0.25">
      <c r="A81" s="715"/>
      <c r="B81" s="716"/>
      <c r="C81" s="717" t="s">
        <v>16</v>
      </c>
      <c r="D81" s="717"/>
      <c r="E81" s="8">
        <f>ESF!G18</f>
        <v>0</v>
      </c>
    </row>
    <row r="82" spans="1:5" x14ac:dyDescent="0.25">
      <c r="A82" s="715"/>
      <c r="B82" s="716"/>
      <c r="C82" s="717" t="s">
        <v>18</v>
      </c>
      <c r="D82" s="717"/>
      <c r="E82" s="8">
        <f>ESF!G19</f>
        <v>0</v>
      </c>
    </row>
    <row r="83" spans="1:5" x14ac:dyDescent="0.25">
      <c r="A83" s="715"/>
      <c r="B83" s="716"/>
      <c r="C83" s="717" t="s">
        <v>20</v>
      </c>
      <c r="D83" s="717"/>
      <c r="E83" s="8">
        <f>ESF!G20</f>
        <v>0</v>
      </c>
    </row>
    <row r="84" spans="1:5" x14ac:dyDescent="0.25">
      <c r="A84" s="715"/>
      <c r="B84" s="716"/>
      <c r="C84" s="717" t="s">
        <v>22</v>
      </c>
      <c r="D84" s="717"/>
      <c r="E84" s="8">
        <f>ESF!G21</f>
        <v>0</v>
      </c>
    </row>
    <row r="85" spans="1:5" x14ac:dyDescent="0.25">
      <c r="A85" s="715"/>
      <c r="B85" s="716"/>
      <c r="C85" s="717" t="s">
        <v>23</v>
      </c>
      <c r="D85" s="717"/>
      <c r="E85" s="8">
        <f>ESF!G22</f>
        <v>0</v>
      </c>
    </row>
    <row r="86" spans="1:5" ht="15.75" thickBot="1" x14ac:dyDescent="0.3">
      <c r="A86" s="715"/>
      <c r="B86" s="4"/>
      <c r="C86" s="718" t="s">
        <v>25</v>
      </c>
      <c r="D86" s="718"/>
      <c r="E86" s="9">
        <f>ESF!G24</f>
        <v>839118</v>
      </c>
    </row>
    <row r="87" spans="1:5" x14ac:dyDescent="0.25">
      <c r="A87" s="715"/>
      <c r="B87" s="716" t="s">
        <v>27</v>
      </c>
      <c r="C87" s="717" t="s">
        <v>29</v>
      </c>
      <c r="D87" s="717"/>
      <c r="E87" s="8">
        <f>ESF!G28</f>
        <v>0</v>
      </c>
    </row>
    <row r="88" spans="1:5" x14ac:dyDescent="0.25">
      <c r="A88" s="715"/>
      <c r="B88" s="716"/>
      <c r="C88" s="717" t="s">
        <v>31</v>
      </c>
      <c r="D88" s="717"/>
      <c r="E88" s="8">
        <f>ESF!G29</f>
        <v>0</v>
      </c>
    </row>
    <row r="89" spans="1:5" x14ac:dyDescent="0.25">
      <c r="A89" s="715"/>
      <c r="B89" s="716"/>
      <c r="C89" s="717" t="s">
        <v>33</v>
      </c>
      <c r="D89" s="717"/>
      <c r="E89" s="8">
        <f>ESF!G30</f>
        <v>0</v>
      </c>
    </row>
    <row r="90" spans="1:5" x14ac:dyDescent="0.25">
      <c r="A90" s="715"/>
      <c r="B90" s="716"/>
      <c r="C90" s="717" t="s">
        <v>35</v>
      </c>
      <c r="D90" s="717"/>
      <c r="E90" s="8">
        <f>ESF!G31</f>
        <v>0</v>
      </c>
    </row>
    <row r="91" spans="1:5" x14ac:dyDescent="0.25">
      <c r="A91" s="715"/>
      <c r="B91" s="716"/>
      <c r="C91" s="717" t="s">
        <v>37</v>
      </c>
      <c r="D91" s="717"/>
      <c r="E91" s="8">
        <f>ESF!G32</f>
        <v>6187</v>
      </c>
    </row>
    <row r="92" spans="1:5" x14ac:dyDescent="0.25">
      <c r="A92" s="715"/>
      <c r="B92" s="716"/>
      <c r="C92" s="717" t="s">
        <v>39</v>
      </c>
      <c r="D92" s="717"/>
      <c r="E92" s="8">
        <f>ESF!G33</f>
        <v>669508</v>
      </c>
    </row>
    <row r="93" spans="1:5" ht="15.75" thickBot="1" x14ac:dyDescent="0.3">
      <c r="A93" s="715"/>
      <c r="B93" s="2"/>
      <c r="C93" s="718" t="s">
        <v>42</v>
      </c>
      <c r="D93" s="718"/>
      <c r="E93" s="9">
        <f>ESF!G35</f>
        <v>675695</v>
      </c>
    </row>
    <row r="94" spans="1:5" ht="15.75" thickBot="1" x14ac:dyDescent="0.3">
      <c r="A94" s="715"/>
      <c r="B94" s="2"/>
      <c r="C94" s="718" t="s">
        <v>44</v>
      </c>
      <c r="D94" s="718"/>
      <c r="E94" s="9">
        <f>ESF!G37</f>
        <v>1514813</v>
      </c>
    </row>
    <row r="95" spans="1:5" x14ac:dyDescent="0.25">
      <c r="A95" s="3"/>
      <c r="B95" s="716" t="s">
        <v>46</v>
      </c>
      <c r="C95" s="720" t="s">
        <v>48</v>
      </c>
      <c r="D95" s="720"/>
      <c r="E95" s="10">
        <f>ESF!G41</f>
        <v>6567626</v>
      </c>
    </row>
    <row r="96" spans="1:5" x14ac:dyDescent="0.25">
      <c r="A96" s="3"/>
      <c r="B96" s="716"/>
      <c r="C96" s="717" t="s">
        <v>49</v>
      </c>
      <c r="D96" s="717"/>
      <c r="E96" s="8">
        <f>ESF!G43</f>
        <v>0</v>
      </c>
    </row>
    <row r="97" spans="1:5" x14ac:dyDescent="0.25">
      <c r="A97" s="3"/>
      <c r="B97" s="716"/>
      <c r="C97" s="717" t="s">
        <v>50</v>
      </c>
      <c r="D97" s="717"/>
      <c r="E97" s="8">
        <f>ESF!G44</f>
        <v>6567626</v>
      </c>
    </row>
    <row r="98" spans="1:5" x14ac:dyDescent="0.25">
      <c r="A98" s="3"/>
      <c r="B98" s="716"/>
      <c r="C98" s="717" t="s">
        <v>51</v>
      </c>
      <c r="D98" s="717"/>
      <c r="E98" s="8">
        <f>ESF!G45</f>
        <v>0</v>
      </c>
    </row>
    <row r="99" spans="1:5" x14ac:dyDescent="0.25">
      <c r="A99" s="3"/>
      <c r="B99" s="716"/>
      <c r="C99" s="720" t="s">
        <v>52</v>
      </c>
      <c r="D99" s="720"/>
      <c r="E99" s="10">
        <f>ESF!G47</f>
        <v>33755524</v>
      </c>
    </row>
    <row r="100" spans="1:5" x14ac:dyDescent="0.25">
      <c r="A100" s="3"/>
      <c r="B100" s="716"/>
      <c r="C100" s="717" t="s">
        <v>53</v>
      </c>
      <c r="D100" s="717"/>
      <c r="E100" s="8">
        <f>ESF!G49</f>
        <v>1393758</v>
      </c>
    </row>
    <row r="101" spans="1:5" x14ac:dyDescent="0.25">
      <c r="A101" s="3"/>
      <c r="B101" s="716"/>
      <c r="C101" s="717" t="s">
        <v>54</v>
      </c>
      <c r="D101" s="717"/>
      <c r="E101" s="8">
        <f>ESF!G50</f>
        <v>32532534</v>
      </c>
    </row>
    <row r="102" spans="1:5" x14ac:dyDescent="0.25">
      <c r="A102" s="3"/>
      <c r="B102" s="716"/>
      <c r="C102" s="717" t="s">
        <v>55</v>
      </c>
      <c r="D102" s="717"/>
      <c r="E102" s="8">
        <f>ESF!G51</f>
        <v>0</v>
      </c>
    </row>
    <row r="103" spans="1:5" x14ac:dyDescent="0.25">
      <c r="A103" s="3"/>
      <c r="B103" s="716"/>
      <c r="C103" s="717" t="s">
        <v>56</v>
      </c>
      <c r="D103" s="717"/>
      <c r="E103" s="8">
        <f>ESF!G52</f>
        <v>0</v>
      </c>
    </row>
    <row r="104" spans="1:5" x14ac:dyDescent="0.25">
      <c r="A104" s="3"/>
      <c r="B104" s="716"/>
      <c r="C104" s="717" t="s">
        <v>57</v>
      </c>
      <c r="D104" s="717"/>
      <c r="E104" s="8">
        <f>ESF!G53</f>
        <v>-170768</v>
      </c>
    </row>
    <row r="105" spans="1:5" x14ac:dyDescent="0.25">
      <c r="A105" s="3"/>
      <c r="B105" s="716"/>
      <c r="C105" s="720" t="s">
        <v>58</v>
      </c>
      <c r="D105" s="720"/>
      <c r="E105" s="10">
        <f>ESF!G55</f>
        <v>0</v>
      </c>
    </row>
    <row r="106" spans="1:5" x14ac:dyDescent="0.25">
      <c r="A106" s="3"/>
      <c r="B106" s="716"/>
      <c r="C106" s="717" t="s">
        <v>59</v>
      </c>
      <c r="D106" s="717"/>
      <c r="E106" s="8">
        <f>ESF!G57</f>
        <v>0</v>
      </c>
    </row>
    <row r="107" spans="1:5" x14ac:dyDescent="0.25">
      <c r="A107" s="3"/>
      <c r="B107" s="716"/>
      <c r="C107" s="717" t="s">
        <v>60</v>
      </c>
      <c r="D107" s="717"/>
      <c r="E107" s="8">
        <f>ESF!G58</f>
        <v>0</v>
      </c>
    </row>
    <row r="108" spans="1:5" ht="15.75" thickBot="1" x14ac:dyDescent="0.3">
      <c r="A108" s="3"/>
      <c r="B108" s="716"/>
      <c r="C108" s="718" t="s">
        <v>61</v>
      </c>
      <c r="D108" s="718"/>
      <c r="E108" s="9">
        <f>ESF!G60</f>
        <v>40323150</v>
      </c>
    </row>
    <row r="109" spans="1:5" ht="15.75" thickBot="1" x14ac:dyDescent="0.3">
      <c r="A109" s="3"/>
      <c r="B109" s="2"/>
      <c r="C109" s="718" t="s">
        <v>62</v>
      </c>
      <c r="D109" s="718"/>
      <c r="E109" s="9">
        <f>ESF!G62</f>
        <v>41837963</v>
      </c>
    </row>
    <row r="110" spans="1:5" x14ac:dyDescent="0.25">
      <c r="A110" s="3"/>
      <c r="B110" s="2"/>
      <c r="C110" s="725" t="s">
        <v>74</v>
      </c>
      <c r="D110" s="5" t="s">
        <v>63</v>
      </c>
      <c r="E110" s="10" t="e">
        <f>ESF!#REF!</f>
        <v>#REF!</v>
      </c>
    </row>
    <row r="111" spans="1:5" x14ac:dyDescent="0.25">
      <c r="A111" s="3"/>
      <c r="B111" s="2"/>
      <c r="C111" s="726"/>
      <c r="D111" s="5" t="s">
        <v>64</v>
      </c>
      <c r="E111" s="10" t="e">
        <f>ESF!#REF!</f>
        <v>#REF!</v>
      </c>
    </row>
    <row r="112" spans="1:5" x14ac:dyDescent="0.25">
      <c r="A112" s="3"/>
      <c r="B112" s="2"/>
      <c r="C112" s="726" t="s">
        <v>73</v>
      </c>
      <c r="D112" s="5" t="s">
        <v>63</v>
      </c>
      <c r="E112" s="10">
        <f>ESF!C70</f>
        <v>0</v>
      </c>
    </row>
    <row r="113" spans="1:5" x14ac:dyDescent="0.25">
      <c r="A113" s="3"/>
      <c r="B113" s="2"/>
      <c r="C113" s="726"/>
      <c r="D113" s="5" t="s">
        <v>64</v>
      </c>
      <c r="E113" s="10">
        <f>ESF!C71</f>
        <v>0</v>
      </c>
    </row>
    <row r="114" spans="1:5" x14ac:dyDescent="0.25">
      <c r="A114" s="724" t="s">
        <v>1</v>
      </c>
      <c r="B114" s="724"/>
      <c r="C114" s="724"/>
      <c r="D114" s="724"/>
      <c r="E114" s="13" t="e">
        <f>ECSF!#REF!</f>
        <v>#REF!</v>
      </c>
    </row>
    <row r="115" spans="1:5" ht="34.5" x14ac:dyDescent="0.25">
      <c r="A115" s="724" t="s">
        <v>3</v>
      </c>
      <c r="B115" s="724"/>
      <c r="C115" s="724"/>
      <c r="D115" s="724"/>
      <c r="E115" s="13" t="str">
        <f>ECSF!C5</f>
        <v>UNIVERSIDAD TECNOLÓGICA DE CALVILLO</v>
      </c>
    </row>
    <row r="116" spans="1:5" x14ac:dyDescent="0.25">
      <c r="A116" s="724" t="s">
        <v>2</v>
      </c>
      <c r="B116" s="724"/>
      <c r="C116" s="724"/>
      <c r="D116" s="724"/>
      <c r="E116" s="14"/>
    </row>
    <row r="117" spans="1:5" x14ac:dyDescent="0.25">
      <c r="A117" s="724" t="s">
        <v>72</v>
      </c>
      <c r="B117" s="724"/>
      <c r="C117" s="724"/>
      <c r="D117" s="724"/>
      <c r="E117" t="s">
        <v>71</v>
      </c>
    </row>
    <row r="118" spans="1:5" x14ac:dyDescent="0.25">
      <c r="B118" s="721" t="s">
        <v>66</v>
      </c>
      <c r="C118" s="720" t="s">
        <v>5</v>
      </c>
      <c r="D118" s="720"/>
      <c r="E118" s="11">
        <f>ECSF!D12</f>
        <v>770362</v>
      </c>
    </row>
    <row r="119" spans="1:5" x14ac:dyDescent="0.25">
      <c r="B119" s="721"/>
      <c r="C119" s="720" t="s">
        <v>7</v>
      </c>
      <c r="D119" s="720"/>
      <c r="E119" s="11">
        <f>ECSF!D14</f>
        <v>770362</v>
      </c>
    </row>
    <row r="120" spans="1:5" x14ac:dyDescent="0.25">
      <c r="B120" s="721"/>
      <c r="C120" s="717" t="s">
        <v>9</v>
      </c>
      <c r="D120" s="717"/>
      <c r="E120" s="12">
        <f>ECSF!D16</f>
        <v>770362</v>
      </c>
    </row>
    <row r="121" spans="1:5" x14ac:dyDescent="0.25">
      <c r="B121" s="721"/>
      <c r="C121" s="717" t="s">
        <v>11</v>
      </c>
      <c r="D121" s="717"/>
      <c r="E121" s="12">
        <f>ECSF!D17</f>
        <v>0</v>
      </c>
    </row>
    <row r="122" spans="1:5" x14ac:dyDescent="0.25">
      <c r="B122" s="721"/>
      <c r="C122" s="717" t="s">
        <v>13</v>
      </c>
      <c r="D122" s="717"/>
      <c r="E122" s="12">
        <f>ECSF!D18</f>
        <v>0</v>
      </c>
    </row>
    <row r="123" spans="1:5" x14ac:dyDescent="0.25">
      <c r="B123" s="721"/>
      <c r="C123" s="717" t="s">
        <v>15</v>
      </c>
      <c r="D123" s="717"/>
      <c r="E123" s="12">
        <f>ECSF!D19</f>
        <v>0</v>
      </c>
    </row>
    <row r="124" spans="1:5" x14ac:dyDescent="0.25">
      <c r="B124" s="721"/>
      <c r="C124" s="717" t="s">
        <v>17</v>
      </c>
      <c r="D124" s="717"/>
      <c r="E124" s="12">
        <f>ECSF!D20</f>
        <v>0</v>
      </c>
    </row>
    <row r="125" spans="1:5" x14ac:dyDescent="0.25">
      <c r="B125" s="721"/>
      <c r="C125" s="717" t="s">
        <v>19</v>
      </c>
      <c r="D125" s="717"/>
      <c r="E125" s="12">
        <f>ECSF!D21</f>
        <v>0</v>
      </c>
    </row>
    <row r="126" spans="1:5" x14ac:dyDescent="0.25">
      <c r="B126" s="721"/>
      <c r="C126" s="717" t="s">
        <v>21</v>
      </c>
      <c r="D126" s="717"/>
      <c r="E126" s="12">
        <f>ECSF!D22</f>
        <v>0</v>
      </c>
    </row>
    <row r="127" spans="1:5" x14ac:dyDescent="0.25">
      <c r="B127" s="721"/>
      <c r="C127" s="720" t="s">
        <v>26</v>
      </c>
      <c r="D127" s="720"/>
      <c r="E127" s="11">
        <f>ECSF!D24</f>
        <v>0</v>
      </c>
    </row>
    <row r="128" spans="1:5" x14ac:dyDescent="0.25">
      <c r="B128" s="721"/>
      <c r="C128" s="717" t="s">
        <v>28</v>
      </c>
      <c r="D128" s="717"/>
      <c r="E128" s="12">
        <f>ECSF!D26</f>
        <v>0</v>
      </c>
    </row>
    <row r="129" spans="2:5" x14ac:dyDescent="0.25">
      <c r="B129" s="721"/>
      <c r="C129" s="717" t="s">
        <v>30</v>
      </c>
      <c r="D129" s="717"/>
      <c r="E129" s="12">
        <f>ECSF!D27</f>
        <v>0</v>
      </c>
    </row>
    <row r="130" spans="2:5" x14ac:dyDescent="0.25">
      <c r="B130" s="721"/>
      <c r="C130" s="717" t="s">
        <v>32</v>
      </c>
      <c r="D130" s="717"/>
      <c r="E130" s="12">
        <f>ECSF!D28</f>
        <v>0</v>
      </c>
    </row>
    <row r="131" spans="2:5" x14ac:dyDescent="0.25">
      <c r="B131" s="721"/>
      <c r="C131" s="717" t="s">
        <v>34</v>
      </c>
      <c r="D131" s="717"/>
      <c r="E131" s="12">
        <f>ECSF!D29</f>
        <v>0</v>
      </c>
    </row>
    <row r="132" spans="2:5" x14ac:dyDescent="0.25">
      <c r="B132" s="721"/>
      <c r="C132" s="717" t="s">
        <v>36</v>
      </c>
      <c r="D132" s="717"/>
      <c r="E132" s="12">
        <f>ECSF!D30</f>
        <v>0</v>
      </c>
    </row>
    <row r="133" spans="2:5" x14ac:dyDescent="0.25">
      <c r="B133" s="721"/>
      <c r="C133" s="717" t="s">
        <v>38</v>
      </c>
      <c r="D133" s="717"/>
      <c r="E133" s="12">
        <f>ECSF!D31</f>
        <v>0</v>
      </c>
    </row>
    <row r="134" spans="2:5" x14ac:dyDescent="0.25">
      <c r="B134" s="721"/>
      <c r="C134" s="717" t="s">
        <v>40</v>
      </c>
      <c r="D134" s="717"/>
      <c r="E134" s="12">
        <f>ECSF!D32</f>
        <v>0</v>
      </c>
    </row>
    <row r="135" spans="2:5" x14ac:dyDescent="0.25">
      <c r="B135" s="721"/>
      <c r="C135" s="717" t="s">
        <v>41</v>
      </c>
      <c r="D135" s="717"/>
      <c r="E135" s="12">
        <f>ECSF!D33</f>
        <v>0</v>
      </c>
    </row>
    <row r="136" spans="2:5" x14ac:dyDescent="0.25">
      <c r="B136" s="721"/>
      <c r="C136" s="717" t="s">
        <v>43</v>
      </c>
      <c r="D136" s="717"/>
      <c r="E136" s="12">
        <f>ECSF!D34</f>
        <v>0</v>
      </c>
    </row>
    <row r="137" spans="2:5" x14ac:dyDescent="0.25">
      <c r="B137" s="721"/>
      <c r="C137" s="720" t="s">
        <v>6</v>
      </c>
      <c r="D137" s="720"/>
      <c r="E137" s="11">
        <f>ECSF!I12</f>
        <v>4838911</v>
      </c>
    </row>
    <row r="138" spans="2:5" x14ac:dyDescent="0.25">
      <c r="B138" s="721"/>
      <c r="C138" s="720" t="s">
        <v>8</v>
      </c>
      <c r="D138" s="720"/>
      <c r="E138" s="11">
        <f>ECSF!I14</f>
        <v>4838911</v>
      </c>
    </row>
    <row r="139" spans="2:5" x14ac:dyDescent="0.25">
      <c r="B139" s="721"/>
      <c r="C139" s="717" t="s">
        <v>10</v>
      </c>
      <c r="D139" s="717"/>
      <c r="E139" s="12">
        <f>ECSF!I16</f>
        <v>4838911</v>
      </c>
    </row>
    <row r="140" spans="2:5" x14ac:dyDescent="0.25">
      <c r="B140" s="721"/>
      <c r="C140" s="717" t="s">
        <v>12</v>
      </c>
      <c r="D140" s="717"/>
      <c r="E140" s="12">
        <f>ECSF!I17</f>
        <v>0</v>
      </c>
    </row>
    <row r="141" spans="2:5" x14ac:dyDescent="0.25">
      <c r="B141" s="721"/>
      <c r="C141" s="717" t="s">
        <v>14</v>
      </c>
      <c r="D141" s="717"/>
      <c r="E141" s="12">
        <f>ECSF!I18</f>
        <v>0</v>
      </c>
    </row>
    <row r="142" spans="2:5" x14ac:dyDescent="0.25">
      <c r="B142" s="721"/>
      <c r="C142" s="717" t="s">
        <v>16</v>
      </c>
      <c r="D142" s="717"/>
      <c r="E142" s="12">
        <f>ECSF!I19</f>
        <v>0</v>
      </c>
    </row>
    <row r="143" spans="2:5" x14ac:dyDescent="0.25">
      <c r="B143" s="721"/>
      <c r="C143" s="717" t="s">
        <v>18</v>
      </c>
      <c r="D143" s="717"/>
      <c r="E143" s="12">
        <f>ECSF!I20</f>
        <v>0</v>
      </c>
    </row>
    <row r="144" spans="2:5" x14ac:dyDescent="0.25">
      <c r="B144" s="721"/>
      <c r="C144" s="717" t="s">
        <v>20</v>
      </c>
      <c r="D144" s="717"/>
      <c r="E144" s="12">
        <f>ECSF!I21</f>
        <v>0</v>
      </c>
    </row>
    <row r="145" spans="2:5" x14ac:dyDescent="0.25">
      <c r="B145" s="721"/>
      <c r="C145" s="717" t="s">
        <v>22</v>
      </c>
      <c r="D145" s="717"/>
      <c r="E145" s="12">
        <f>ECSF!I22</f>
        <v>0</v>
      </c>
    </row>
    <row r="146" spans="2:5" x14ac:dyDescent="0.25">
      <c r="B146" s="721"/>
      <c r="C146" s="717" t="s">
        <v>23</v>
      </c>
      <c r="D146" s="717"/>
      <c r="E146" s="12">
        <f>ECSF!I23</f>
        <v>0</v>
      </c>
    </row>
    <row r="147" spans="2:5" x14ac:dyDescent="0.25">
      <c r="B147" s="721"/>
      <c r="C147" s="723" t="s">
        <v>27</v>
      </c>
      <c r="D147" s="723"/>
      <c r="E147" s="11">
        <f>ECSF!I25</f>
        <v>0</v>
      </c>
    </row>
    <row r="148" spans="2:5" x14ac:dyDescent="0.25">
      <c r="B148" s="721"/>
      <c r="C148" s="717" t="s">
        <v>29</v>
      </c>
      <c r="D148" s="717"/>
      <c r="E148" s="12">
        <f>ECSF!I27</f>
        <v>0</v>
      </c>
    </row>
    <row r="149" spans="2:5" x14ac:dyDescent="0.25">
      <c r="B149" s="721"/>
      <c r="C149" s="717" t="s">
        <v>31</v>
      </c>
      <c r="D149" s="717"/>
      <c r="E149" s="12">
        <f>ECSF!I28</f>
        <v>0</v>
      </c>
    </row>
    <row r="150" spans="2:5" x14ac:dyDescent="0.25">
      <c r="B150" s="721"/>
      <c r="C150" s="717" t="s">
        <v>33</v>
      </c>
      <c r="D150" s="717"/>
      <c r="E150" s="12">
        <f>ECSF!I29</f>
        <v>0</v>
      </c>
    </row>
    <row r="151" spans="2:5" x14ac:dyDescent="0.25">
      <c r="B151" s="721"/>
      <c r="C151" s="717" t="s">
        <v>35</v>
      </c>
      <c r="D151" s="717"/>
      <c r="E151" s="12">
        <f>ECSF!I30</f>
        <v>0</v>
      </c>
    </row>
    <row r="152" spans="2:5" x14ac:dyDescent="0.25">
      <c r="B152" s="721"/>
      <c r="C152" s="717" t="s">
        <v>37</v>
      </c>
      <c r="D152" s="717"/>
      <c r="E152" s="12">
        <f>ECSF!I31</f>
        <v>0</v>
      </c>
    </row>
    <row r="153" spans="2:5" x14ac:dyDescent="0.25">
      <c r="B153" s="721"/>
      <c r="C153" s="717" t="s">
        <v>39</v>
      </c>
      <c r="D153" s="717"/>
      <c r="E153" s="12">
        <f>ECSF!I32</f>
        <v>0</v>
      </c>
    </row>
    <row r="154" spans="2:5" x14ac:dyDescent="0.25">
      <c r="B154" s="721"/>
      <c r="C154" s="720" t="s">
        <v>46</v>
      </c>
      <c r="D154" s="720"/>
      <c r="E154" s="11">
        <f>ECSF!I34</f>
        <v>6773312</v>
      </c>
    </row>
    <row r="155" spans="2:5" x14ac:dyDescent="0.25">
      <c r="B155" s="721"/>
      <c r="C155" s="720" t="s">
        <v>48</v>
      </c>
      <c r="D155" s="720"/>
      <c r="E155" s="11">
        <f>ECSF!I36</f>
        <v>0</v>
      </c>
    </row>
    <row r="156" spans="2:5" x14ac:dyDescent="0.25">
      <c r="B156" s="721"/>
      <c r="C156" s="717" t="s">
        <v>49</v>
      </c>
      <c r="D156" s="717"/>
      <c r="E156" s="12">
        <f>ECSF!I38</f>
        <v>0</v>
      </c>
    </row>
    <row r="157" spans="2:5" x14ac:dyDescent="0.25">
      <c r="B157" s="721"/>
      <c r="C157" s="717" t="s">
        <v>50</v>
      </c>
      <c r="D157" s="717"/>
      <c r="E157" s="12">
        <f>ECSF!I39</f>
        <v>0</v>
      </c>
    </row>
    <row r="158" spans="2:5" x14ac:dyDescent="0.25">
      <c r="B158" s="721"/>
      <c r="C158" s="717" t="s">
        <v>51</v>
      </c>
      <c r="D158" s="717"/>
      <c r="E158" s="12">
        <f>ECSF!I40</f>
        <v>0</v>
      </c>
    </row>
    <row r="159" spans="2:5" x14ac:dyDescent="0.25">
      <c r="B159" s="721"/>
      <c r="C159" s="720" t="s">
        <v>52</v>
      </c>
      <c r="D159" s="720"/>
      <c r="E159" s="11">
        <f>ECSF!I42</f>
        <v>6773312</v>
      </c>
    </row>
    <row r="160" spans="2:5" x14ac:dyDescent="0.25">
      <c r="B160" s="721"/>
      <c r="C160" s="717" t="s">
        <v>53</v>
      </c>
      <c r="D160" s="717"/>
      <c r="E160" s="12">
        <f>ECSF!I44</f>
        <v>6773312</v>
      </c>
    </row>
    <row r="161" spans="2:5" x14ac:dyDescent="0.25">
      <c r="B161" s="721"/>
      <c r="C161" s="717" t="s">
        <v>54</v>
      </c>
      <c r="D161" s="717"/>
      <c r="E161" s="12">
        <f>ECSF!I45</f>
        <v>0</v>
      </c>
    </row>
    <row r="162" spans="2:5" x14ac:dyDescent="0.25">
      <c r="B162" s="721"/>
      <c r="C162" s="717" t="s">
        <v>55</v>
      </c>
      <c r="D162" s="717"/>
      <c r="E162" s="12">
        <f>ECSF!I46</f>
        <v>0</v>
      </c>
    </row>
    <row r="163" spans="2:5" x14ac:dyDescent="0.25">
      <c r="B163" s="721"/>
      <c r="C163" s="717" t="s">
        <v>56</v>
      </c>
      <c r="D163" s="717"/>
      <c r="E163" s="12">
        <f>ECSF!I47</f>
        <v>0</v>
      </c>
    </row>
    <row r="164" spans="2:5" x14ac:dyDescent="0.25">
      <c r="B164" s="721"/>
      <c r="C164" s="717" t="s">
        <v>57</v>
      </c>
      <c r="D164" s="717"/>
      <c r="E164" s="12">
        <f>ECSF!I48</f>
        <v>0</v>
      </c>
    </row>
    <row r="165" spans="2:5" x14ac:dyDescent="0.25">
      <c r="B165" s="721"/>
      <c r="C165" s="720" t="s">
        <v>58</v>
      </c>
      <c r="D165" s="720"/>
      <c r="E165" s="11">
        <f>ECSF!I50</f>
        <v>0</v>
      </c>
    </row>
    <row r="166" spans="2:5" x14ac:dyDescent="0.25">
      <c r="B166" s="721"/>
      <c r="C166" s="717" t="s">
        <v>59</v>
      </c>
      <c r="D166" s="717"/>
      <c r="E166" s="12">
        <f>ECSF!I52</f>
        <v>0</v>
      </c>
    </row>
    <row r="167" spans="2:5" ht="15" customHeight="1" thickBot="1" x14ac:dyDescent="0.3">
      <c r="B167" s="722"/>
      <c r="C167" s="717" t="s">
        <v>60</v>
      </c>
      <c r="D167" s="717"/>
      <c r="E167" s="12">
        <f>ECSF!I53</f>
        <v>0</v>
      </c>
    </row>
    <row r="168" spans="2:5" x14ac:dyDescent="0.25">
      <c r="B168" s="721" t="s">
        <v>67</v>
      </c>
      <c r="C168" s="720" t="s">
        <v>5</v>
      </c>
      <c r="D168" s="720"/>
      <c r="E168" s="11">
        <f>ECSF!E12</f>
        <v>11677357</v>
      </c>
    </row>
    <row r="169" spans="2:5" ht="15" customHeight="1" x14ac:dyDescent="0.25">
      <c r="B169" s="721"/>
      <c r="C169" s="720" t="s">
        <v>7</v>
      </c>
      <c r="D169" s="720"/>
      <c r="E169" s="11">
        <f>ECSF!E14</f>
        <v>47742</v>
      </c>
    </row>
    <row r="170" spans="2:5" ht="15" customHeight="1" x14ac:dyDescent="0.25">
      <c r="B170" s="721"/>
      <c r="C170" s="717" t="s">
        <v>9</v>
      </c>
      <c r="D170" s="717"/>
      <c r="E170" s="12">
        <f>ECSF!E16</f>
        <v>0</v>
      </c>
    </row>
    <row r="171" spans="2:5" ht="15" customHeight="1" x14ac:dyDescent="0.25">
      <c r="B171" s="721"/>
      <c r="C171" s="717" t="s">
        <v>11</v>
      </c>
      <c r="D171" s="717"/>
      <c r="E171" s="12">
        <f>ECSF!E17</f>
        <v>16760</v>
      </c>
    </row>
    <row r="172" spans="2:5" x14ac:dyDescent="0.25">
      <c r="B172" s="721"/>
      <c r="C172" s="717" t="s">
        <v>13</v>
      </c>
      <c r="D172" s="717"/>
      <c r="E172" s="12">
        <f>ECSF!E18</f>
        <v>30982</v>
      </c>
    </row>
    <row r="173" spans="2:5" x14ac:dyDescent="0.25">
      <c r="B173" s="721"/>
      <c r="C173" s="717" t="s">
        <v>15</v>
      </c>
      <c r="D173" s="717"/>
      <c r="E173" s="12">
        <f>ECSF!E19</f>
        <v>0</v>
      </c>
    </row>
    <row r="174" spans="2:5" ht="15" customHeight="1" x14ac:dyDescent="0.25">
      <c r="B174" s="721"/>
      <c r="C174" s="717" t="s">
        <v>17</v>
      </c>
      <c r="D174" s="717"/>
      <c r="E174" s="12">
        <f>ECSF!E20</f>
        <v>0</v>
      </c>
    </row>
    <row r="175" spans="2:5" ht="15" customHeight="1" x14ac:dyDescent="0.25">
      <c r="B175" s="721"/>
      <c r="C175" s="717" t="s">
        <v>19</v>
      </c>
      <c r="D175" s="717"/>
      <c r="E175" s="12">
        <f>ECSF!E21</f>
        <v>0</v>
      </c>
    </row>
    <row r="176" spans="2:5" x14ac:dyDescent="0.25">
      <c r="B176" s="721"/>
      <c r="C176" s="717" t="s">
        <v>21</v>
      </c>
      <c r="D176" s="717"/>
      <c r="E176" s="12">
        <f>ECSF!E22</f>
        <v>0</v>
      </c>
    </row>
    <row r="177" spans="2:5" ht="15" customHeight="1" x14ac:dyDescent="0.25">
      <c r="B177" s="721"/>
      <c r="C177" s="720" t="s">
        <v>26</v>
      </c>
      <c r="D177" s="720"/>
      <c r="E177" s="11">
        <f>ECSF!E24</f>
        <v>11629615</v>
      </c>
    </row>
    <row r="178" spans="2:5" x14ac:dyDescent="0.25">
      <c r="B178" s="721"/>
      <c r="C178" s="717" t="s">
        <v>28</v>
      </c>
      <c r="D178" s="717"/>
      <c r="E178" s="12">
        <f>ECSF!E26</f>
        <v>0</v>
      </c>
    </row>
    <row r="179" spans="2:5" ht="15" customHeight="1" x14ac:dyDescent="0.25">
      <c r="B179" s="721"/>
      <c r="C179" s="717" t="s">
        <v>30</v>
      </c>
      <c r="D179" s="717"/>
      <c r="E179" s="12">
        <f>ECSF!E27</f>
        <v>0</v>
      </c>
    </row>
    <row r="180" spans="2:5" ht="15" customHeight="1" x14ac:dyDescent="0.25">
      <c r="B180" s="721"/>
      <c r="C180" s="717" t="s">
        <v>32</v>
      </c>
      <c r="D180" s="717"/>
      <c r="E180" s="12">
        <f>ECSF!E28</f>
        <v>551000</v>
      </c>
    </row>
    <row r="181" spans="2:5" ht="15" customHeight="1" x14ac:dyDescent="0.25">
      <c r="B181" s="721"/>
      <c r="C181" s="717" t="s">
        <v>34</v>
      </c>
      <c r="D181" s="717"/>
      <c r="E181" s="12">
        <f>ECSF!E29</f>
        <v>10261221</v>
      </c>
    </row>
    <row r="182" spans="2:5" ht="15" customHeight="1" x14ac:dyDescent="0.25">
      <c r="B182" s="721"/>
      <c r="C182" s="717" t="s">
        <v>36</v>
      </c>
      <c r="D182" s="717"/>
      <c r="E182" s="12">
        <f>ECSF!E30</f>
        <v>817394</v>
      </c>
    </row>
    <row r="183" spans="2:5" ht="15" customHeight="1" x14ac:dyDescent="0.25">
      <c r="B183" s="721"/>
      <c r="C183" s="717" t="s">
        <v>38</v>
      </c>
      <c r="D183" s="717"/>
      <c r="E183" s="12">
        <f>ECSF!E31</f>
        <v>0</v>
      </c>
    </row>
    <row r="184" spans="2:5" ht="15" customHeight="1" x14ac:dyDescent="0.25">
      <c r="B184" s="721"/>
      <c r="C184" s="717" t="s">
        <v>40</v>
      </c>
      <c r="D184" s="717"/>
      <c r="E184" s="12">
        <f>ECSF!E32</f>
        <v>0</v>
      </c>
    </row>
    <row r="185" spans="2:5" ht="15" customHeight="1" x14ac:dyDescent="0.25">
      <c r="B185" s="721"/>
      <c r="C185" s="717" t="s">
        <v>41</v>
      </c>
      <c r="D185" s="717"/>
      <c r="E185" s="12">
        <f>ECSF!E33</f>
        <v>0</v>
      </c>
    </row>
    <row r="186" spans="2:5" ht="15" customHeight="1" x14ac:dyDescent="0.25">
      <c r="B186" s="721"/>
      <c r="C186" s="717" t="s">
        <v>43</v>
      </c>
      <c r="D186" s="717"/>
      <c r="E186" s="12">
        <f>ECSF!E34</f>
        <v>0</v>
      </c>
    </row>
    <row r="187" spans="2:5" ht="15" customHeight="1" x14ac:dyDescent="0.25">
      <c r="B187" s="721"/>
      <c r="C187" s="720" t="s">
        <v>6</v>
      </c>
      <c r="D187" s="720"/>
      <c r="E187" s="11">
        <f>ECSF!J12</f>
        <v>669508</v>
      </c>
    </row>
    <row r="188" spans="2:5" x14ac:dyDescent="0.25">
      <c r="B188" s="721"/>
      <c r="C188" s="720" t="s">
        <v>8</v>
      </c>
      <c r="D188" s="720"/>
      <c r="E188" s="11">
        <f>ECSF!J14</f>
        <v>0</v>
      </c>
    </row>
    <row r="189" spans="2:5" x14ac:dyDescent="0.25">
      <c r="B189" s="721"/>
      <c r="C189" s="717" t="s">
        <v>10</v>
      </c>
      <c r="D189" s="717"/>
      <c r="E189" s="12">
        <f>ECSF!J16</f>
        <v>0</v>
      </c>
    </row>
    <row r="190" spans="2:5" x14ac:dyDescent="0.25">
      <c r="B190" s="721"/>
      <c r="C190" s="717" t="s">
        <v>12</v>
      </c>
      <c r="D190" s="717"/>
      <c r="E190" s="12">
        <f>ECSF!J17</f>
        <v>0</v>
      </c>
    </row>
    <row r="191" spans="2:5" ht="15" customHeight="1" x14ac:dyDescent="0.25">
      <c r="B191" s="721"/>
      <c r="C191" s="717" t="s">
        <v>14</v>
      </c>
      <c r="D191" s="717"/>
      <c r="E191" s="12">
        <f>ECSF!J18</f>
        <v>0</v>
      </c>
    </row>
    <row r="192" spans="2:5" x14ac:dyDescent="0.25">
      <c r="B192" s="721"/>
      <c r="C192" s="717" t="s">
        <v>16</v>
      </c>
      <c r="D192" s="717"/>
      <c r="E192" s="12">
        <f>ECSF!J19</f>
        <v>0</v>
      </c>
    </row>
    <row r="193" spans="2:5" ht="15" customHeight="1" x14ac:dyDescent="0.25">
      <c r="B193" s="721"/>
      <c r="C193" s="717" t="s">
        <v>18</v>
      </c>
      <c r="D193" s="717"/>
      <c r="E193" s="12">
        <f>ECSF!J20</f>
        <v>0</v>
      </c>
    </row>
    <row r="194" spans="2:5" ht="15" customHeight="1" x14ac:dyDescent="0.25">
      <c r="B194" s="721"/>
      <c r="C194" s="717" t="s">
        <v>20</v>
      </c>
      <c r="D194" s="717"/>
      <c r="E194" s="12">
        <f>ECSF!J21</f>
        <v>0</v>
      </c>
    </row>
    <row r="195" spans="2:5" ht="15" customHeight="1" x14ac:dyDescent="0.25">
      <c r="B195" s="721"/>
      <c r="C195" s="717" t="s">
        <v>22</v>
      </c>
      <c r="D195" s="717"/>
      <c r="E195" s="12">
        <f>ECSF!J22</f>
        <v>0</v>
      </c>
    </row>
    <row r="196" spans="2:5" ht="15" customHeight="1" x14ac:dyDescent="0.25">
      <c r="B196" s="721"/>
      <c r="C196" s="717" t="s">
        <v>23</v>
      </c>
      <c r="D196" s="717"/>
      <c r="E196" s="12">
        <f>ECSF!J23</f>
        <v>0</v>
      </c>
    </row>
    <row r="197" spans="2:5" ht="15" customHeight="1" x14ac:dyDescent="0.25">
      <c r="B197" s="721"/>
      <c r="C197" s="723" t="s">
        <v>27</v>
      </c>
      <c r="D197" s="723"/>
      <c r="E197" s="11">
        <f>ECSF!J25</f>
        <v>669508</v>
      </c>
    </row>
    <row r="198" spans="2:5" ht="15" customHeight="1" x14ac:dyDescent="0.25">
      <c r="B198" s="721"/>
      <c r="C198" s="717" t="s">
        <v>29</v>
      </c>
      <c r="D198" s="717"/>
      <c r="E198" s="12">
        <f>ECSF!J27</f>
        <v>0</v>
      </c>
    </row>
    <row r="199" spans="2:5" ht="15" customHeight="1" x14ac:dyDescent="0.25">
      <c r="B199" s="721"/>
      <c r="C199" s="717" t="s">
        <v>31</v>
      </c>
      <c r="D199" s="717"/>
      <c r="E199" s="12">
        <f>ECSF!J28</f>
        <v>0</v>
      </c>
    </row>
    <row r="200" spans="2:5" ht="15" customHeight="1" x14ac:dyDescent="0.25">
      <c r="B200" s="721"/>
      <c r="C200" s="717" t="s">
        <v>33</v>
      </c>
      <c r="D200" s="717"/>
      <c r="E200" s="12">
        <f>ECSF!J29</f>
        <v>0</v>
      </c>
    </row>
    <row r="201" spans="2:5" x14ac:dyDescent="0.25">
      <c r="B201" s="721"/>
      <c r="C201" s="717" t="s">
        <v>35</v>
      </c>
      <c r="D201" s="717"/>
      <c r="E201" s="12">
        <f>ECSF!J30</f>
        <v>0</v>
      </c>
    </row>
    <row r="202" spans="2:5" ht="15" customHeight="1" x14ac:dyDescent="0.25">
      <c r="B202" s="721"/>
      <c r="C202" s="717" t="s">
        <v>37</v>
      </c>
      <c r="D202" s="717"/>
      <c r="E202" s="12">
        <f>ECSF!J31</f>
        <v>0</v>
      </c>
    </row>
    <row r="203" spans="2:5" x14ac:dyDescent="0.25">
      <c r="B203" s="721"/>
      <c r="C203" s="717" t="s">
        <v>39</v>
      </c>
      <c r="D203" s="717"/>
      <c r="E203" s="12">
        <f>ECSF!J32</f>
        <v>669508</v>
      </c>
    </row>
    <row r="204" spans="2:5" ht="15" customHeight="1" x14ac:dyDescent="0.25">
      <c r="B204" s="721"/>
      <c r="C204" s="720" t="s">
        <v>46</v>
      </c>
      <c r="D204" s="720"/>
      <c r="E204" s="11">
        <f>ECSF!J34</f>
        <v>35720</v>
      </c>
    </row>
    <row r="205" spans="2:5" ht="15" customHeight="1" x14ac:dyDescent="0.25">
      <c r="B205" s="721"/>
      <c r="C205" s="720" t="s">
        <v>48</v>
      </c>
      <c r="D205" s="720"/>
      <c r="E205" s="11">
        <f>ECSF!J36</f>
        <v>0</v>
      </c>
    </row>
    <row r="206" spans="2:5" ht="15" customHeight="1" x14ac:dyDescent="0.25">
      <c r="B206" s="721"/>
      <c r="C206" s="717" t="s">
        <v>49</v>
      </c>
      <c r="D206" s="717"/>
      <c r="E206" s="12">
        <f>ECSF!J38</f>
        <v>0</v>
      </c>
    </row>
    <row r="207" spans="2:5" ht="15" customHeight="1" x14ac:dyDescent="0.25">
      <c r="B207" s="721"/>
      <c r="C207" s="717" t="s">
        <v>50</v>
      </c>
      <c r="D207" s="717"/>
      <c r="E207" s="12">
        <f>ECSF!J39</f>
        <v>0</v>
      </c>
    </row>
    <row r="208" spans="2:5" ht="15" customHeight="1" x14ac:dyDescent="0.25">
      <c r="B208" s="721"/>
      <c r="C208" s="717" t="s">
        <v>51</v>
      </c>
      <c r="D208" s="717"/>
      <c r="E208" s="12">
        <f>ECSF!J40</f>
        <v>0</v>
      </c>
    </row>
    <row r="209" spans="2:5" ht="15" customHeight="1" x14ac:dyDescent="0.25">
      <c r="B209" s="721"/>
      <c r="C209" s="720" t="s">
        <v>52</v>
      </c>
      <c r="D209" s="720"/>
      <c r="E209" s="11">
        <f>ECSF!J42</f>
        <v>35720</v>
      </c>
    </row>
    <row r="210" spans="2:5" x14ac:dyDescent="0.25">
      <c r="B210" s="721"/>
      <c r="C210" s="717" t="s">
        <v>53</v>
      </c>
      <c r="D210" s="717"/>
      <c r="E210" s="12">
        <f>ECSF!J44</f>
        <v>0</v>
      </c>
    </row>
    <row r="211" spans="2:5" ht="15" customHeight="1" x14ac:dyDescent="0.25">
      <c r="B211" s="721"/>
      <c r="C211" s="717" t="s">
        <v>54</v>
      </c>
      <c r="D211" s="717"/>
      <c r="E211" s="12">
        <f>ECSF!J45</f>
        <v>0</v>
      </c>
    </row>
    <row r="212" spans="2:5" x14ac:dyDescent="0.25">
      <c r="B212" s="721"/>
      <c r="C212" s="717" t="s">
        <v>55</v>
      </c>
      <c r="D212" s="717"/>
      <c r="E212" s="12">
        <f>ECSF!J46</f>
        <v>0</v>
      </c>
    </row>
    <row r="213" spans="2:5" ht="15" customHeight="1" x14ac:dyDescent="0.25">
      <c r="B213" s="721"/>
      <c r="C213" s="717" t="s">
        <v>56</v>
      </c>
      <c r="D213" s="717"/>
      <c r="E213" s="12">
        <f>ECSF!J47</f>
        <v>0</v>
      </c>
    </row>
    <row r="214" spans="2:5" x14ac:dyDescent="0.25">
      <c r="B214" s="721"/>
      <c r="C214" s="717" t="s">
        <v>57</v>
      </c>
      <c r="D214" s="717"/>
      <c r="E214" s="12">
        <f>ECSF!J48</f>
        <v>35720</v>
      </c>
    </row>
    <row r="215" spans="2:5" x14ac:dyDescent="0.25">
      <c r="B215" s="721"/>
      <c r="C215" s="720" t="s">
        <v>58</v>
      </c>
      <c r="D215" s="720"/>
      <c r="E215" s="11">
        <f>ECSF!J50</f>
        <v>0</v>
      </c>
    </row>
    <row r="216" spans="2:5" x14ac:dyDescent="0.25">
      <c r="B216" s="721"/>
      <c r="C216" s="717" t="s">
        <v>59</v>
      </c>
      <c r="D216" s="717"/>
      <c r="E216" s="12">
        <f>ECSF!J52</f>
        <v>0</v>
      </c>
    </row>
    <row r="217" spans="2:5" ht="15.75" thickBot="1" x14ac:dyDescent="0.3">
      <c r="B217" s="722"/>
      <c r="C217" s="717" t="s">
        <v>60</v>
      </c>
      <c r="D217" s="717"/>
      <c r="E217" s="12">
        <f>ECSF!J53</f>
        <v>0</v>
      </c>
    </row>
    <row r="218" spans="2:5" x14ac:dyDescent="0.25">
      <c r="C218" s="725" t="s">
        <v>74</v>
      </c>
      <c r="D218" s="5" t="s">
        <v>63</v>
      </c>
      <c r="E218" s="15" t="str">
        <f>ECSF!C60</f>
        <v>L.A.F. FERNANDO VALDEZ SANTACRUZ</v>
      </c>
    </row>
    <row r="219" spans="2:5" x14ac:dyDescent="0.25">
      <c r="C219" s="726"/>
      <c r="D219" s="5" t="s">
        <v>64</v>
      </c>
      <c r="E219" s="15" t="str">
        <f>ECSF!C61</f>
        <v>DIRECTOR DE ADMINISTRACIÓN Y FINANZAS</v>
      </c>
    </row>
    <row r="220" spans="2:5" x14ac:dyDescent="0.25">
      <c r="C220" s="726" t="s">
        <v>73</v>
      </c>
      <c r="D220" s="5" t="s">
        <v>63</v>
      </c>
      <c r="E220" s="15" t="str">
        <f>ECSF!G60</f>
        <v xml:space="preserve">C.P. CECILIA PEDROZA SORIA </v>
      </c>
    </row>
    <row r="221" spans="2:5" x14ac:dyDescent="0.25">
      <c r="C221" s="726"/>
      <c r="D221" s="5" t="s">
        <v>64</v>
      </c>
      <c r="E221" s="15" t="str">
        <f>ECSF!G61</f>
        <v>COORDINADORA DE CONTABILIDAD Y FINANZAS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showGridLines="0" topLeftCell="B1" zoomScaleNormal="100" workbookViewId="0">
      <selection activeCell="H43" sqref="H43"/>
    </sheetView>
  </sheetViews>
  <sheetFormatPr baseColWidth="10" defaultRowHeight="12" x14ac:dyDescent="0.2"/>
  <cols>
    <col min="1" max="1" width="1.140625" style="92" customWidth="1"/>
    <col min="2" max="2" width="11.7109375" style="92" customWidth="1"/>
    <col min="3" max="3" width="54.42578125" style="92" customWidth="1"/>
    <col min="4" max="4" width="19.140625" style="200" customWidth="1"/>
    <col min="5" max="5" width="19.28515625" style="92" customWidth="1"/>
    <col min="6" max="6" width="19" style="92" customWidth="1"/>
    <col min="7" max="7" width="21.28515625" style="92" customWidth="1"/>
    <col min="8" max="8" width="18.7109375" style="92" customWidth="1"/>
    <col min="9" max="9" width="1.140625" style="92" customWidth="1"/>
    <col min="10" max="16384" width="11.42578125" style="92"/>
  </cols>
  <sheetData>
    <row r="1" spans="1:13" s="119" customFormat="1" ht="14.1" customHeight="1" x14ac:dyDescent="0.2">
      <c r="B1" s="121"/>
      <c r="C1" s="700" t="s">
        <v>411</v>
      </c>
      <c r="D1" s="700"/>
      <c r="E1" s="700"/>
      <c r="F1" s="700"/>
      <c r="G1" s="700"/>
      <c r="H1" s="121"/>
      <c r="I1" s="121"/>
      <c r="J1" s="92"/>
      <c r="K1" s="92"/>
    </row>
    <row r="2" spans="1:13" s="119" customFormat="1" ht="14.1" customHeight="1" x14ac:dyDescent="0.2">
      <c r="B2" s="121"/>
      <c r="C2" s="700" t="s">
        <v>143</v>
      </c>
      <c r="D2" s="700"/>
      <c r="E2" s="700"/>
      <c r="F2" s="700"/>
      <c r="G2" s="700"/>
      <c r="H2" s="121"/>
      <c r="I2" s="121"/>
      <c r="J2" s="92"/>
      <c r="K2" s="92"/>
    </row>
    <row r="3" spans="1:13" s="119" customFormat="1" ht="14.1" customHeight="1" x14ac:dyDescent="0.2">
      <c r="B3" s="121"/>
      <c r="C3" s="700" t="s">
        <v>412</v>
      </c>
      <c r="D3" s="700"/>
      <c r="E3" s="700"/>
      <c r="F3" s="700"/>
      <c r="G3" s="700"/>
      <c r="H3" s="121"/>
      <c r="I3" s="121"/>
      <c r="J3" s="92"/>
      <c r="K3" s="92"/>
    </row>
    <row r="4" spans="1:13" s="119" customFormat="1" ht="14.1" customHeight="1" x14ac:dyDescent="0.2">
      <c r="B4" s="121"/>
      <c r="C4" s="700" t="s">
        <v>0</v>
      </c>
      <c r="D4" s="700"/>
      <c r="E4" s="700"/>
      <c r="F4" s="700"/>
      <c r="G4" s="700"/>
      <c r="H4" s="121"/>
      <c r="I4" s="121"/>
      <c r="J4" s="92"/>
      <c r="K4" s="92"/>
    </row>
    <row r="5" spans="1:13" s="119" customFormat="1" ht="20.100000000000001" customHeight="1" x14ac:dyDescent="0.2">
      <c r="A5" s="123"/>
      <c r="B5" s="537" t="s">
        <v>3</v>
      </c>
      <c r="C5" s="710" t="str">
        <f>EA!B6</f>
        <v>UNIVERSIDAD TECNOLÓGICA DE CALVILLO</v>
      </c>
      <c r="D5" s="710"/>
      <c r="E5" s="710"/>
      <c r="F5" s="710"/>
      <c r="G5" s="710"/>
      <c r="H5" s="579"/>
      <c r="I5" s="538"/>
      <c r="J5" s="183"/>
      <c r="K5" s="183"/>
      <c r="L5" s="183"/>
      <c r="M5" s="183"/>
    </row>
    <row r="6" spans="1:13" s="119" customFormat="1" ht="6.75" customHeight="1" x14ac:dyDescent="0.2">
      <c r="A6" s="728"/>
      <c r="B6" s="728"/>
      <c r="C6" s="728"/>
      <c r="D6" s="728"/>
      <c r="E6" s="728"/>
      <c r="F6" s="728"/>
      <c r="G6" s="728"/>
      <c r="H6" s="728"/>
      <c r="I6" s="728"/>
    </row>
    <row r="7" spans="1:13" s="119" customFormat="1" ht="3" customHeight="1" x14ac:dyDescent="0.2">
      <c r="A7" s="728"/>
      <c r="B7" s="728"/>
      <c r="C7" s="728"/>
      <c r="D7" s="728"/>
      <c r="E7" s="728"/>
      <c r="F7" s="728"/>
      <c r="G7" s="728"/>
      <c r="H7" s="728"/>
      <c r="I7" s="728"/>
    </row>
    <row r="8" spans="1:13" s="184" customFormat="1" x14ac:dyDescent="0.2">
      <c r="A8" s="364"/>
      <c r="B8" s="729" t="s">
        <v>75</v>
      </c>
      <c r="C8" s="729"/>
      <c r="D8" s="358" t="s">
        <v>144</v>
      </c>
      <c r="E8" s="358" t="s">
        <v>145</v>
      </c>
      <c r="F8" s="359" t="s">
        <v>146</v>
      </c>
      <c r="G8" s="359" t="s">
        <v>147</v>
      </c>
      <c r="H8" s="359" t="s">
        <v>148</v>
      </c>
      <c r="I8" s="360"/>
    </row>
    <row r="9" spans="1:13" s="184" customFormat="1" x14ac:dyDescent="0.2">
      <c r="A9" s="365"/>
      <c r="B9" s="730"/>
      <c r="C9" s="730"/>
      <c r="D9" s="361">
        <v>1</v>
      </c>
      <c r="E9" s="361">
        <v>2</v>
      </c>
      <c r="F9" s="362">
        <v>3</v>
      </c>
      <c r="G9" s="362" t="s">
        <v>149</v>
      </c>
      <c r="H9" s="362" t="s">
        <v>150</v>
      </c>
      <c r="I9" s="363"/>
    </row>
    <row r="10" spans="1:13" s="119" customFormat="1" ht="3" customHeight="1" x14ac:dyDescent="0.2">
      <c r="A10" s="731"/>
      <c r="B10" s="728"/>
      <c r="C10" s="728"/>
      <c r="D10" s="728"/>
      <c r="E10" s="728"/>
      <c r="F10" s="728"/>
      <c r="G10" s="728"/>
      <c r="H10" s="728"/>
      <c r="I10" s="732"/>
    </row>
    <row r="11" spans="1:13" s="119" customFormat="1" ht="3" customHeight="1" x14ac:dyDescent="0.2">
      <c r="A11" s="733"/>
      <c r="B11" s="734"/>
      <c r="C11" s="734"/>
      <c r="D11" s="734"/>
      <c r="E11" s="734"/>
      <c r="F11" s="734"/>
      <c r="G11" s="734"/>
      <c r="H11" s="734"/>
      <c r="I11" s="735"/>
      <c r="J11" s="92"/>
      <c r="K11" s="92"/>
    </row>
    <row r="12" spans="1:13" s="119" customFormat="1" x14ac:dyDescent="0.2">
      <c r="A12" s="136"/>
      <c r="B12" s="736" t="s">
        <v>5</v>
      </c>
      <c r="C12" s="736"/>
      <c r="D12" s="185">
        <f>+D14+D24</f>
        <v>41837963</v>
      </c>
      <c r="E12" s="185">
        <f>+E14+E24</f>
        <v>77658377</v>
      </c>
      <c r="F12" s="185">
        <f>+F14+F24</f>
        <v>66751382</v>
      </c>
      <c r="G12" s="185">
        <f t="shared" ref="G12:H12" si="0">+G14+G24</f>
        <v>52744958</v>
      </c>
      <c r="H12" s="185">
        <f t="shared" si="0"/>
        <v>10906995</v>
      </c>
      <c r="I12" s="186"/>
      <c r="J12" s="92"/>
      <c r="K12" s="92"/>
    </row>
    <row r="13" spans="1:13" s="119" customFormat="1" ht="5.0999999999999996" customHeight="1" x14ac:dyDescent="0.2">
      <c r="A13" s="136"/>
      <c r="B13" s="187"/>
      <c r="C13" s="187"/>
      <c r="D13" s="185"/>
      <c r="E13" s="185"/>
      <c r="F13" s="185"/>
      <c r="G13" s="185"/>
      <c r="H13" s="185"/>
      <c r="I13" s="186"/>
      <c r="J13" s="92"/>
      <c r="K13" s="92"/>
    </row>
    <row r="14" spans="1:13" s="119" customFormat="1" ht="20.25" x14ac:dyDescent="0.3">
      <c r="A14" s="188"/>
      <c r="B14" s="712" t="s">
        <v>7</v>
      </c>
      <c r="C14" s="712"/>
      <c r="D14" s="189">
        <f>SUM(D16:D22)</f>
        <v>6441205</v>
      </c>
      <c r="E14" s="189">
        <f>SUM(E16:E22)</f>
        <v>66028762</v>
      </c>
      <c r="F14" s="189">
        <f>SUM(F16:F22)</f>
        <v>66751382</v>
      </c>
      <c r="G14" s="189">
        <f>D14+E14-F14</f>
        <v>5718585</v>
      </c>
      <c r="H14" s="189">
        <f>G14-D14</f>
        <v>-722620</v>
      </c>
      <c r="I14" s="190"/>
      <c r="J14" s="92"/>
      <c r="K14" s="191"/>
    </row>
    <row r="15" spans="1:13" s="119" customFormat="1" ht="5.0999999999999996" customHeight="1" x14ac:dyDescent="0.3">
      <c r="A15" s="127"/>
      <c r="B15" s="120"/>
      <c r="C15" s="120"/>
      <c r="D15" s="192"/>
      <c r="E15" s="192"/>
      <c r="F15" s="192"/>
      <c r="G15" s="192"/>
      <c r="H15" s="192"/>
      <c r="I15" s="193"/>
      <c r="J15" s="92"/>
      <c r="K15" s="191"/>
    </row>
    <row r="16" spans="1:13" s="119" customFormat="1" ht="19.5" customHeight="1" x14ac:dyDescent="0.3">
      <c r="A16" s="127"/>
      <c r="B16" s="727" t="s">
        <v>9</v>
      </c>
      <c r="C16" s="727"/>
      <c r="D16" s="340">
        <f>+ESF!C15</f>
        <v>6401755</v>
      </c>
      <c r="E16" s="194">
        <v>40740540</v>
      </c>
      <c r="F16" s="194">
        <v>41510902</v>
      </c>
      <c r="G16" s="135">
        <f>D16+E16-F16</f>
        <v>5631393</v>
      </c>
      <c r="H16" s="135">
        <f>G16-D16</f>
        <v>-770362</v>
      </c>
      <c r="I16" s="193"/>
      <c r="J16" s="92"/>
      <c r="K16" s="191" t="str">
        <f>IF(G16=ESF!B15," ","Error")</f>
        <v xml:space="preserve"> </v>
      </c>
      <c r="L16" s="281"/>
    </row>
    <row r="17" spans="1:14" s="119" customFormat="1" ht="19.5" customHeight="1" x14ac:dyDescent="0.3">
      <c r="A17" s="127"/>
      <c r="B17" s="727" t="s">
        <v>11</v>
      </c>
      <c r="C17" s="727"/>
      <c r="D17" s="340">
        <f>+ESF!C16</f>
        <v>39370</v>
      </c>
      <c r="E17" s="194">
        <v>25241933</v>
      </c>
      <c r="F17" s="394">
        <v>25225173</v>
      </c>
      <c r="G17" s="135">
        <f t="shared" ref="G17:G22" si="1">D17+E17-F17</f>
        <v>56130</v>
      </c>
      <c r="H17" s="135">
        <f t="shared" ref="H17:H22" si="2">G17-D17</f>
        <v>16760</v>
      </c>
      <c r="I17" s="193"/>
      <c r="J17" s="92"/>
      <c r="K17" s="191" t="str">
        <f>IF(G17=ESF!B16," ","Error")</f>
        <v xml:space="preserve"> </v>
      </c>
    </row>
    <row r="18" spans="1:14" s="119" customFormat="1" ht="19.5" customHeight="1" x14ac:dyDescent="0.3">
      <c r="A18" s="127"/>
      <c r="B18" s="727" t="s">
        <v>13</v>
      </c>
      <c r="C18" s="727"/>
      <c r="D18" s="340">
        <f>+ESF!C17</f>
        <v>0</v>
      </c>
      <c r="E18" s="194">
        <v>46289</v>
      </c>
      <c r="F18" s="194">
        <v>15307</v>
      </c>
      <c r="G18" s="135">
        <f t="shared" si="1"/>
        <v>30982</v>
      </c>
      <c r="H18" s="135">
        <f t="shared" si="2"/>
        <v>30982</v>
      </c>
      <c r="I18" s="193"/>
      <c r="J18" s="92"/>
      <c r="K18" s="191" t="str">
        <f>IF(G18=ESF!B17," ","Error")</f>
        <v xml:space="preserve"> </v>
      </c>
    </row>
    <row r="19" spans="1:14" s="119" customFormat="1" ht="19.5" customHeight="1" x14ac:dyDescent="0.3">
      <c r="A19" s="127"/>
      <c r="B19" s="727" t="s">
        <v>15</v>
      </c>
      <c r="C19" s="727"/>
      <c r="D19" s="340">
        <f>+ESF!C18</f>
        <v>0</v>
      </c>
      <c r="E19" s="194">
        <v>0</v>
      </c>
      <c r="F19" s="194">
        <v>0</v>
      </c>
      <c r="G19" s="135">
        <f t="shared" si="1"/>
        <v>0</v>
      </c>
      <c r="H19" s="135">
        <f t="shared" si="2"/>
        <v>0</v>
      </c>
      <c r="I19" s="193"/>
      <c r="J19" s="92"/>
      <c r="K19" s="191" t="str">
        <f>IF(G19=ESF!B18," ","Error")</f>
        <v xml:space="preserve"> </v>
      </c>
      <c r="N19" s="119" t="s">
        <v>132</v>
      </c>
    </row>
    <row r="20" spans="1:14" s="119" customFormat="1" ht="19.5" customHeight="1" x14ac:dyDescent="0.3">
      <c r="A20" s="127"/>
      <c r="B20" s="727" t="s">
        <v>17</v>
      </c>
      <c r="C20" s="727"/>
      <c r="D20" s="340">
        <f>+ESF!C19</f>
        <v>0</v>
      </c>
      <c r="E20" s="194">
        <v>0</v>
      </c>
      <c r="F20" s="194">
        <v>0</v>
      </c>
      <c r="G20" s="135">
        <f t="shared" si="1"/>
        <v>0</v>
      </c>
      <c r="H20" s="135">
        <f t="shared" si="2"/>
        <v>0</v>
      </c>
      <c r="I20" s="193"/>
      <c r="J20" s="92"/>
      <c r="K20" s="191" t="str">
        <f>IF(G20=ESF!B19," ","Error")</f>
        <v xml:space="preserve"> </v>
      </c>
    </row>
    <row r="21" spans="1:14" s="119" customFormat="1" ht="19.5" customHeight="1" x14ac:dyDescent="0.3">
      <c r="A21" s="127"/>
      <c r="B21" s="727" t="s">
        <v>19</v>
      </c>
      <c r="C21" s="727"/>
      <c r="D21" s="340">
        <f>+ESF!C20</f>
        <v>0</v>
      </c>
      <c r="E21" s="194">
        <v>0</v>
      </c>
      <c r="F21" s="194">
        <v>0</v>
      </c>
      <c r="G21" s="135">
        <f t="shared" si="1"/>
        <v>0</v>
      </c>
      <c r="H21" s="135">
        <f t="shared" si="2"/>
        <v>0</v>
      </c>
      <c r="I21" s="193"/>
      <c r="J21" s="92"/>
      <c r="K21" s="191" t="str">
        <f>IF(G21=ESF!B20," ","Error")</f>
        <v xml:space="preserve"> </v>
      </c>
      <c r="L21" s="119" t="s">
        <v>132</v>
      </c>
    </row>
    <row r="22" spans="1:14" ht="19.5" customHeight="1" x14ac:dyDescent="0.3">
      <c r="A22" s="127"/>
      <c r="B22" s="727" t="s">
        <v>21</v>
      </c>
      <c r="C22" s="727"/>
      <c r="D22" s="340">
        <f>+ESF!C21</f>
        <v>80</v>
      </c>
      <c r="E22" s="194">
        <v>0</v>
      </c>
      <c r="F22" s="194">
        <v>0</v>
      </c>
      <c r="G22" s="135">
        <f t="shared" si="1"/>
        <v>80</v>
      </c>
      <c r="H22" s="135">
        <f t="shared" si="2"/>
        <v>0</v>
      </c>
      <c r="I22" s="193"/>
      <c r="K22" s="191" t="str">
        <f>IF(G22=ESF!B21," ","Error")</f>
        <v xml:space="preserve"> </v>
      </c>
    </row>
    <row r="23" spans="1:14" ht="20.25" x14ac:dyDescent="0.3">
      <c r="A23" s="127"/>
      <c r="B23" s="309"/>
      <c r="C23" s="309"/>
      <c r="D23" s="341"/>
      <c r="E23" s="196"/>
      <c r="F23" s="196"/>
      <c r="G23" s="196"/>
      <c r="H23" s="196"/>
      <c r="I23" s="193"/>
      <c r="K23" s="191"/>
    </row>
    <row r="24" spans="1:14" ht="20.25" x14ac:dyDescent="0.3">
      <c r="A24" s="188"/>
      <c r="B24" s="712" t="s">
        <v>26</v>
      </c>
      <c r="C24" s="712"/>
      <c r="D24" s="342">
        <f>SUM(D26:D34)</f>
        <v>35396758</v>
      </c>
      <c r="E24" s="189">
        <f>SUM(E26:E34)</f>
        <v>11629615</v>
      </c>
      <c r="F24" s="189">
        <f>SUM(F26:F34)</f>
        <v>0</v>
      </c>
      <c r="G24" s="189">
        <f>D24+E24-F24</f>
        <v>47026373</v>
      </c>
      <c r="H24" s="189">
        <f>G24-D24</f>
        <v>11629615</v>
      </c>
      <c r="I24" s="190"/>
      <c r="K24" s="191"/>
    </row>
    <row r="25" spans="1:14" ht="5.0999999999999996" customHeight="1" x14ac:dyDescent="0.3">
      <c r="A25" s="127"/>
      <c r="B25" s="120"/>
      <c r="C25" s="309"/>
      <c r="D25" s="343"/>
      <c r="E25" s="192"/>
      <c r="F25" s="192"/>
      <c r="G25" s="192"/>
      <c r="H25" s="192"/>
      <c r="I25" s="193"/>
      <c r="K25" s="191"/>
    </row>
    <row r="26" spans="1:14" ht="19.5" customHeight="1" x14ac:dyDescent="0.3">
      <c r="A26" s="127"/>
      <c r="B26" s="727" t="s">
        <v>28</v>
      </c>
      <c r="C26" s="727"/>
      <c r="D26" s="340">
        <f>+ESF!C28</f>
        <v>0</v>
      </c>
      <c r="E26" s="194">
        <v>0</v>
      </c>
      <c r="F26" s="194">
        <v>0</v>
      </c>
      <c r="G26" s="135">
        <f>D26+E26-F26</f>
        <v>0</v>
      </c>
      <c r="H26" s="135">
        <f>G26-D26</f>
        <v>0</v>
      </c>
      <c r="I26" s="193"/>
      <c r="K26" s="191" t="str">
        <f>IF(G26=ESF!B28," ","error")</f>
        <v xml:space="preserve"> </v>
      </c>
    </row>
    <row r="27" spans="1:14" ht="19.5" customHeight="1" x14ac:dyDescent="0.3">
      <c r="A27" s="127"/>
      <c r="B27" s="727" t="s">
        <v>30</v>
      </c>
      <c r="C27" s="727"/>
      <c r="D27" s="340">
        <f>+ESF!C29</f>
        <v>0</v>
      </c>
      <c r="E27" s="194">
        <v>0</v>
      </c>
      <c r="F27" s="194">
        <v>0</v>
      </c>
      <c r="G27" s="135">
        <f t="shared" ref="G27:G34" si="3">D27+E27-F27</f>
        <v>0</v>
      </c>
      <c r="H27" s="135">
        <f t="shared" ref="H27:H34" si="4">G27-D27</f>
        <v>0</v>
      </c>
      <c r="I27" s="193"/>
      <c r="K27" s="191" t="str">
        <f>IF(G27=ESF!B29," ","error")</f>
        <v xml:space="preserve"> </v>
      </c>
    </row>
    <row r="28" spans="1:14" ht="19.5" customHeight="1" x14ac:dyDescent="0.3">
      <c r="A28" s="127"/>
      <c r="B28" s="727" t="s">
        <v>32</v>
      </c>
      <c r="C28" s="727"/>
      <c r="D28" s="340">
        <f>+ESF!C30</f>
        <v>23633930</v>
      </c>
      <c r="E28" s="194">
        <v>551000</v>
      </c>
      <c r="F28" s="194">
        <v>0</v>
      </c>
      <c r="G28" s="135">
        <f t="shared" si="3"/>
        <v>24184930</v>
      </c>
      <c r="H28" s="135">
        <f t="shared" si="4"/>
        <v>551000</v>
      </c>
      <c r="I28" s="193"/>
      <c r="K28" s="191" t="str">
        <f>IF(G28=ESF!B30," ","error")</f>
        <v xml:space="preserve"> </v>
      </c>
    </row>
    <row r="29" spans="1:14" ht="19.5" customHeight="1" x14ac:dyDescent="0.3">
      <c r="A29" s="127"/>
      <c r="B29" s="727" t="s">
        <v>151</v>
      </c>
      <c r="C29" s="727"/>
      <c r="D29" s="340">
        <f>+ESF!C31</f>
        <v>11317333</v>
      </c>
      <c r="E29" s="194">
        <v>10261221</v>
      </c>
      <c r="F29" s="194">
        <v>0</v>
      </c>
      <c r="G29" s="135">
        <f t="shared" si="3"/>
        <v>21578554</v>
      </c>
      <c r="H29" s="135">
        <f t="shared" si="4"/>
        <v>10261221</v>
      </c>
      <c r="I29" s="193"/>
      <c r="K29" s="191" t="str">
        <f>IF(G29=ESF!B31," ","error")</f>
        <v xml:space="preserve"> </v>
      </c>
    </row>
    <row r="30" spans="1:14" ht="19.5" customHeight="1" x14ac:dyDescent="0.3">
      <c r="A30" s="127"/>
      <c r="B30" s="727" t="s">
        <v>36</v>
      </c>
      <c r="C30" s="727"/>
      <c r="D30" s="340">
        <f>+ESF!C32</f>
        <v>445495</v>
      </c>
      <c r="E30" s="194">
        <v>817394</v>
      </c>
      <c r="F30" s="194">
        <v>0</v>
      </c>
      <c r="G30" s="135">
        <f t="shared" si="3"/>
        <v>1262889</v>
      </c>
      <c r="H30" s="135">
        <f t="shared" si="4"/>
        <v>817394</v>
      </c>
      <c r="I30" s="193"/>
      <c r="K30" s="191" t="str">
        <f>IF(G30=ESF!B32," ","error")</f>
        <v xml:space="preserve"> </v>
      </c>
    </row>
    <row r="31" spans="1:14" ht="19.5" customHeight="1" x14ac:dyDescent="0.3">
      <c r="A31" s="127"/>
      <c r="B31" s="727" t="s">
        <v>38</v>
      </c>
      <c r="C31" s="727"/>
      <c r="D31" s="340">
        <f>+ESF!C33</f>
        <v>0</v>
      </c>
      <c r="E31" s="194">
        <v>0</v>
      </c>
      <c r="F31" s="194">
        <v>0</v>
      </c>
      <c r="G31" s="135">
        <f t="shared" si="3"/>
        <v>0</v>
      </c>
      <c r="H31" s="135">
        <f t="shared" si="4"/>
        <v>0</v>
      </c>
      <c r="I31" s="193"/>
      <c r="K31" s="191" t="str">
        <f>IF(G31=ESF!B33," ","error")</f>
        <v xml:space="preserve"> </v>
      </c>
    </row>
    <row r="32" spans="1:14" ht="19.5" customHeight="1" x14ac:dyDescent="0.3">
      <c r="A32" s="127"/>
      <c r="B32" s="727" t="s">
        <v>40</v>
      </c>
      <c r="C32" s="727"/>
      <c r="D32" s="340">
        <f>+ESF!C34</f>
        <v>0</v>
      </c>
      <c r="E32" s="194">
        <v>0</v>
      </c>
      <c r="F32" s="194">
        <v>0</v>
      </c>
      <c r="G32" s="135">
        <f t="shared" si="3"/>
        <v>0</v>
      </c>
      <c r="H32" s="135">
        <f t="shared" si="4"/>
        <v>0</v>
      </c>
      <c r="I32" s="193"/>
      <c r="K32" s="191" t="str">
        <f>IF(G32=ESF!B34," ","error")</f>
        <v xml:space="preserve"> </v>
      </c>
    </row>
    <row r="33" spans="1:17" ht="19.5" customHeight="1" x14ac:dyDescent="0.3">
      <c r="A33" s="127"/>
      <c r="B33" s="727" t="s">
        <v>41</v>
      </c>
      <c r="C33" s="727"/>
      <c r="D33" s="340">
        <f>+ESF!C35</f>
        <v>0</v>
      </c>
      <c r="E33" s="194">
        <v>0</v>
      </c>
      <c r="F33" s="194">
        <v>0</v>
      </c>
      <c r="G33" s="135">
        <f t="shared" si="3"/>
        <v>0</v>
      </c>
      <c r="H33" s="135">
        <f t="shared" si="4"/>
        <v>0</v>
      </c>
      <c r="I33" s="193"/>
      <c r="K33" s="191" t="str">
        <f>IF(G33=ESF!B35," ","error")</f>
        <v xml:space="preserve"> </v>
      </c>
    </row>
    <row r="34" spans="1:17" ht="19.5" customHeight="1" x14ac:dyDescent="0.3">
      <c r="A34" s="127"/>
      <c r="B34" s="727" t="s">
        <v>43</v>
      </c>
      <c r="C34" s="727"/>
      <c r="D34" s="340">
        <f>+ESF!C36</f>
        <v>0</v>
      </c>
      <c r="E34" s="194">
        <v>0</v>
      </c>
      <c r="F34" s="194">
        <v>0</v>
      </c>
      <c r="G34" s="135">
        <f t="shared" si="3"/>
        <v>0</v>
      </c>
      <c r="H34" s="135">
        <f t="shared" si="4"/>
        <v>0</v>
      </c>
      <c r="I34" s="193"/>
      <c r="K34" s="191" t="str">
        <f>IF(G34=ESF!B36," ","error")</f>
        <v xml:space="preserve"> </v>
      </c>
    </row>
    <row r="35" spans="1:17" ht="20.25" x14ac:dyDescent="0.3">
      <c r="A35" s="127"/>
      <c r="B35" s="195"/>
      <c r="C35" s="195"/>
      <c r="D35" s="196"/>
      <c r="E35" s="192"/>
      <c r="F35" s="192"/>
      <c r="G35" s="192"/>
      <c r="H35" s="192"/>
      <c r="I35" s="193"/>
      <c r="K35" s="191"/>
    </row>
    <row r="36" spans="1:17" ht="6" customHeight="1" x14ac:dyDescent="0.2">
      <c r="A36" s="737"/>
      <c r="B36" s="738"/>
      <c r="C36" s="738"/>
      <c r="D36" s="738"/>
      <c r="E36" s="738"/>
      <c r="F36" s="738"/>
      <c r="G36" s="738"/>
      <c r="H36" s="738"/>
      <c r="I36" s="739"/>
    </row>
    <row r="37" spans="1:17" ht="6" customHeight="1" x14ac:dyDescent="0.2">
      <c r="A37" s="197"/>
      <c r="B37" s="198"/>
      <c r="C37" s="199"/>
      <c r="E37" s="197"/>
      <c r="F37" s="197"/>
      <c r="G37" s="197"/>
      <c r="H37" s="197"/>
      <c r="I37" s="197"/>
    </row>
    <row r="38" spans="1:17" ht="15" customHeight="1" x14ac:dyDescent="0.2">
      <c r="A38" s="119"/>
      <c r="B38" s="708" t="s">
        <v>77</v>
      </c>
      <c r="C38" s="708"/>
      <c r="D38" s="708"/>
      <c r="E38" s="708"/>
      <c r="F38" s="708"/>
      <c r="G38" s="708"/>
      <c r="H38" s="708"/>
      <c r="I38" s="129"/>
      <c r="J38" s="129"/>
      <c r="K38" s="119"/>
      <c r="L38" s="119"/>
      <c r="M38" s="119"/>
      <c r="N38" s="119"/>
      <c r="O38" s="119"/>
      <c r="P38" s="119"/>
      <c r="Q38" s="119"/>
    </row>
    <row r="39" spans="1:17" ht="9.75" customHeight="1" x14ac:dyDescent="0.2">
      <c r="A39" s="119"/>
      <c r="B39" s="129"/>
      <c r="C39" s="145"/>
      <c r="D39" s="146"/>
      <c r="E39" s="146"/>
      <c r="F39" s="119"/>
      <c r="G39" s="147"/>
      <c r="H39" s="145"/>
      <c r="I39" s="146"/>
      <c r="J39" s="146"/>
      <c r="K39" s="119"/>
      <c r="L39" s="119"/>
      <c r="M39" s="119"/>
      <c r="N39" s="119"/>
      <c r="O39" s="119"/>
      <c r="P39" s="119"/>
      <c r="Q39" s="119"/>
    </row>
    <row r="40" spans="1:17" ht="50.1" customHeight="1" x14ac:dyDescent="0.2">
      <c r="A40" s="119"/>
      <c r="B40" s="740"/>
      <c r="C40" s="740"/>
      <c r="D40" s="146"/>
      <c r="E40" s="741"/>
      <c r="F40" s="741"/>
      <c r="G40" s="741"/>
      <c r="H40" s="741"/>
      <c r="I40" s="146"/>
      <c r="J40" s="146"/>
      <c r="K40" s="119"/>
      <c r="L40" s="119"/>
      <c r="M40" s="119"/>
      <c r="N40" s="119"/>
      <c r="O40" s="119"/>
      <c r="P40" s="119"/>
      <c r="Q40" s="119"/>
    </row>
    <row r="41" spans="1:17" ht="14.1" customHeight="1" x14ac:dyDescent="0.2">
      <c r="A41" s="119"/>
      <c r="B41" s="691" t="s">
        <v>4931</v>
      </c>
      <c r="C41" s="691"/>
      <c r="D41" s="154"/>
      <c r="E41" s="691" t="s">
        <v>4948</v>
      </c>
      <c r="F41" s="691"/>
      <c r="G41" s="691"/>
      <c r="H41" s="691"/>
      <c r="I41" s="130"/>
      <c r="J41" s="119"/>
      <c r="P41" s="119"/>
      <c r="Q41" s="119"/>
    </row>
    <row r="42" spans="1:17" ht="14.1" customHeight="1" x14ac:dyDescent="0.2">
      <c r="A42" s="119"/>
      <c r="B42" s="692" t="s">
        <v>4947</v>
      </c>
      <c r="C42" s="692"/>
      <c r="D42" s="134"/>
      <c r="E42" s="692" t="s">
        <v>4949</v>
      </c>
      <c r="F42" s="692"/>
      <c r="G42" s="692"/>
      <c r="H42" s="692"/>
      <c r="I42" s="130"/>
      <c r="J42" s="119"/>
      <c r="P42" s="119"/>
      <c r="Q42" s="119"/>
    </row>
    <row r="43" spans="1:17" x14ac:dyDescent="0.2">
      <c r="B43" s="119"/>
      <c r="C43" s="119"/>
      <c r="D43" s="163"/>
      <c r="E43" s="119"/>
      <c r="F43" s="119"/>
      <c r="G43" s="119"/>
    </row>
    <row r="44" spans="1:17" x14ac:dyDescent="0.2">
      <c r="B44" s="119"/>
      <c r="C44" s="119"/>
      <c r="D44" s="163"/>
      <c r="E44" s="119"/>
      <c r="F44" s="119"/>
      <c r="G44" s="119"/>
    </row>
  </sheetData>
  <sheetProtection password="C9E4" sheet="1" scenarios="1"/>
  <mergeCells count="37">
    <mergeCell ref="B41:C41"/>
    <mergeCell ref="E41:H41"/>
    <mergeCell ref="B42:C42"/>
    <mergeCell ref="E42:H42"/>
    <mergeCell ref="B33:C33"/>
    <mergeCell ref="B34:C34"/>
    <mergeCell ref="A36:I36"/>
    <mergeCell ref="B38:H38"/>
    <mergeCell ref="B40:C40"/>
    <mergeCell ref="E40:H40"/>
    <mergeCell ref="B32:C32"/>
    <mergeCell ref="B19:C19"/>
    <mergeCell ref="B20:C20"/>
    <mergeCell ref="B21:C21"/>
    <mergeCell ref="B22:C22"/>
    <mergeCell ref="B24:C24"/>
    <mergeCell ref="B26:C26"/>
    <mergeCell ref="B27:C27"/>
    <mergeCell ref="B28:C28"/>
    <mergeCell ref="B29:C29"/>
    <mergeCell ref="B30:C30"/>
    <mergeCell ref="B31:C31"/>
    <mergeCell ref="C1:G1"/>
    <mergeCell ref="C2:G2"/>
    <mergeCell ref="C3:G3"/>
    <mergeCell ref="B18:C18"/>
    <mergeCell ref="C4:G4"/>
    <mergeCell ref="C5:G5"/>
    <mergeCell ref="A6:I6"/>
    <mergeCell ref="A7:I7"/>
    <mergeCell ref="B8:C9"/>
    <mergeCell ref="A10:I10"/>
    <mergeCell ref="A11:I11"/>
    <mergeCell ref="B12:C12"/>
    <mergeCell ref="B14:C14"/>
    <mergeCell ref="B16:C16"/>
    <mergeCell ref="B17:C17"/>
  </mergeCells>
  <printOptions horizontalCentered="1" verticalCentered="1"/>
  <pageMargins left="0.31496062992125984" right="0.19685039370078741" top="0.98425196850393704" bottom="0.59055118110236227" header="0" footer="0"/>
  <pageSetup scale="7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showGridLines="0" zoomScaleNormal="100" workbookViewId="0">
      <selection activeCell="C49" sqref="C49:H51"/>
    </sheetView>
  </sheetViews>
  <sheetFormatPr baseColWidth="10" defaultRowHeight="12" x14ac:dyDescent="0.2"/>
  <cols>
    <col min="1" max="1" width="4.85546875" style="201" customWidth="1"/>
    <col min="2" max="2" width="14.5703125" style="201" customWidth="1"/>
    <col min="3" max="3" width="18.85546875" style="201" customWidth="1"/>
    <col min="4" max="4" width="21.85546875" style="201" customWidth="1"/>
    <col min="5" max="5" width="3.42578125" style="201" customWidth="1"/>
    <col min="6" max="6" width="22.28515625" style="201" customWidth="1"/>
    <col min="7" max="7" width="29.7109375" style="201" customWidth="1"/>
    <col min="8" max="8" width="20.7109375" style="201" customWidth="1"/>
    <col min="9" max="9" width="20.85546875" style="201" customWidth="1"/>
    <col min="10" max="10" width="3.7109375" style="201" customWidth="1"/>
    <col min="11" max="16384" width="11.42578125" style="99"/>
  </cols>
  <sheetData>
    <row r="1" spans="1:10" ht="14.1" customHeight="1" x14ac:dyDescent="0.2">
      <c r="B1" s="203"/>
      <c r="C1" s="744" t="s">
        <v>411</v>
      </c>
      <c r="D1" s="744"/>
      <c r="E1" s="744"/>
      <c r="F1" s="744"/>
      <c r="G1" s="744"/>
      <c r="H1" s="744"/>
      <c r="I1" s="203"/>
      <c r="J1" s="203"/>
    </row>
    <row r="2" spans="1:10" ht="14.1" customHeight="1" x14ac:dyDescent="0.2">
      <c r="B2" s="203"/>
      <c r="C2" s="744" t="s">
        <v>152</v>
      </c>
      <c r="D2" s="744"/>
      <c r="E2" s="744"/>
      <c r="F2" s="744"/>
      <c r="G2" s="744"/>
      <c r="H2" s="744"/>
      <c r="I2" s="203"/>
      <c r="J2" s="203"/>
    </row>
    <row r="3" spans="1:10" ht="14.1" customHeight="1" x14ac:dyDescent="0.2">
      <c r="B3" s="203"/>
      <c r="C3" s="744" t="s">
        <v>412</v>
      </c>
      <c r="D3" s="744"/>
      <c r="E3" s="744"/>
      <c r="F3" s="744"/>
      <c r="G3" s="744"/>
      <c r="H3" s="744"/>
      <c r="I3" s="203"/>
      <c r="J3" s="203"/>
    </row>
    <row r="4" spans="1:10" ht="14.1" customHeight="1" x14ac:dyDescent="0.2">
      <c r="B4" s="203"/>
      <c r="C4" s="744" t="s">
        <v>0</v>
      </c>
      <c r="D4" s="744"/>
      <c r="E4" s="744"/>
      <c r="F4" s="744"/>
      <c r="G4" s="744"/>
      <c r="H4" s="744"/>
      <c r="I4" s="203"/>
      <c r="J4" s="203"/>
    </row>
    <row r="5" spans="1:10" ht="6" customHeight="1" x14ac:dyDescent="0.2">
      <c r="A5" s="204"/>
      <c r="B5" s="745"/>
      <c r="C5" s="745"/>
      <c r="D5" s="746"/>
      <c r="E5" s="746"/>
      <c r="F5" s="746"/>
      <c r="G5" s="746"/>
      <c r="H5" s="746"/>
      <c r="I5" s="746"/>
      <c r="J5" s="205"/>
    </row>
    <row r="6" spans="1:10" ht="20.100000000000001" customHeight="1" x14ac:dyDescent="0.2">
      <c r="A6" s="204"/>
      <c r="B6" s="206" t="s">
        <v>3</v>
      </c>
      <c r="C6" s="710" t="str">
        <f>EA!B6</f>
        <v>UNIVERSIDAD TECNOLÓGICA DE CALVILLO</v>
      </c>
      <c r="D6" s="710"/>
      <c r="E6" s="710"/>
      <c r="F6" s="710"/>
      <c r="G6" s="710"/>
      <c r="H6" s="710"/>
      <c r="I6" s="710"/>
      <c r="J6" s="205"/>
    </row>
    <row r="7" spans="1:10" ht="5.0999999999999996" customHeight="1" x14ac:dyDescent="0.2">
      <c r="A7" s="207"/>
      <c r="B7" s="747"/>
      <c r="C7" s="747"/>
      <c r="D7" s="747"/>
      <c r="E7" s="747"/>
      <c r="F7" s="747"/>
      <c r="G7" s="747"/>
      <c r="H7" s="747"/>
      <c r="I7" s="747"/>
      <c r="J7" s="747"/>
    </row>
    <row r="8" spans="1:10" ht="3" customHeight="1" x14ac:dyDescent="0.2">
      <c r="A8" s="207"/>
      <c r="B8" s="747"/>
      <c r="C8" s="747"/>
      <c r="D8" s="747"/>
      <c r="E8" s="747"/>
      <c r="F8" s="747"/>
      <c r="G8" s="747"/>
      <c r="H8" s="747"/>
      <c r="I8" s="747"/>
      <c r="J8" s="747"/>
    </row>
    <row r="9" spans="1:10" ht="30" customHeight="1" x14ac:dyDescent="0.2">
      <c r="A9" s="344"/>
      <c r="B9" s="748" t="s">
        <v>153</v>
      </c>
      <c r="C9" s="748"/>
      <c r="D9" s="748"/>
      <c r="E9" s="345"/>
      <c r="F9" s="346" t="s">
        <v>154</v>
      </c>
      <c r="G9" s="346" t="s">
        <v>155</v>
      </c>
      <c r="H9" s="345" t="s">
        <v>156</v>
      </c>
      <c r="I9" s="345" t="s">
        <v>157</v>
      </c>
      <c r="J9" s="347"/>
    </row>
    <row r="10" spans="1:10" ht="3" customHeight="1" x14ac:dyDescent="0.2">
      <c r="A10" s="208"/>
      <c r="B10" s="747"/>
      <c r="C10" s="747"/>
      <c r="D10" s="747"/>
      <c r="E10" s="747"/>
      <c r="F10" s="747"/>
      <c r="G10" s="747"/>
      <c r="H10" s="747"/>
      <c r="I10" s="747"/>
      <c r="J10" s="749"/>
    </row>
    <row r="11" spans="1:10" ht="9.9499999999999993" customHeight="1" x14ac:dyDescent="0.2">
      <c r="A11" s="209"/>
      <c r="B11" s="742"/>
      <c r="C11" s="742"/>
      <c r="D11" s="742"/>
      <c r="E11" s="742"/>
      <c r="F11" s="742"/>
      <c r="G11" s="742"/>
      <c r="H11" s="742"/>
      <c r="I11" s="742"/>
      <c r="J11" s="743"/>
    </row>
    <row r="12" spans="1:10" x14ac:dyDescent="0.2">
      <c r="A12" s="209"/>
      <c r="B12" s="751" t="s">
        <v>158</v>
      </c>
      <c r="C12" s="751"/>
      <c r="D12" s="751"/>
      <c r="E12" s="210"/>
      <c r="F12" s="210"/>
      <c r="G12" s="210"/>
      <c r="H12" s="210"/>
      <c r="I12" s="210"/>
      <c r="J12" s="211"/>
    </row>
    <row r="13" spans="1:10" x14ac:dyDescent="0.2">
      <c r="A13" s="212"/>
      <c r="B13" s="752" t="s">
        <v>159</v>
      </c>
      <c r="C13" s="752"/>
      <c r="D13" s="752"/>
      <c r="E13" s="213"/>
      <c r="F13" s="213"/>
      <c r="G13" s="213"/>
      <c r="H13" s="213"/>
      <c r="I13" s="213"/>
      <c r="J13" s="214"/>
    </row>
    <row r="14" spans="1:10" x14ac:dyDescent="0.2">
      <c r="A14" s="212"/>
      <c r="B14" s="751" t="s">
        <v>160</v>
      </c>
      <c r="C14" s="751"/>
      <c r="D14" s="751"/>
      <c r="E14" s="213"/>
      <c r="F14" s="215"/>
      <c r="G14" s="215"/>
      <c r="H14" s="170">
        <f>SUM(H15:H17)</f>
        <v>0</v>
      </c>
      <c r="I14" s="170">
        <f>SUM(I15:I17)</f>
        <v>0</v>
      </c>
      <c r="J14" s="216"/>
    </row>
    <row r="15" spans="1:10" x14ac:dyDescent="0.2">
      <c r="A15" s="217"/>
      <c r="B15" s="218"/>
      <c r="C15" s="695" t="s">
        <v>161</v>
      </c>
      <c r="D15" s="695"/>
      <c r="E15" s="213"/>
      <c r="F15" s="219"/>
      <c r="G15" s="219"/>
      <c r="H15" s="220">
        <f>+ESF!G17</f>
        <v>0</v>
      </c>
      <c r="I15" s="220">
        <f>+ESF!F17</f>
        <v>0</v>
      </c>
      <c r="J15" s="221"/>
    </row>
    <row r="16" spans="1:10" x14ac:dyDescent="0.2">
      <c r="A16" s="217"/>
      <c r="B16" s="218"/>
      <c r="C16" s="695" t="s">
        <v>162</v>
      </c>
      <c r="D16" s="695"/>
      <c r="E16" s="213"/>
      <c r="F16" s="219"/>
      <c r="G16" s="219"/>
      <c r="H16" s="220">
        <v>0</v>
      </c>
      <c r="I16" s="220">
        <v>0</v>
      </c>
      <c r="J16" s="221"/>
    </row>
    <row r="17" spans="1:10" x14ac:dyDescent="0.2">
      <c r="A17" s="217"/>
      <c r="B17" s="218"/>
      <c r="C17" s="695" t="s">
        <v>163</v>
      </c>
      <c r="D17" s="695"/>
      <c r="E17" s="213"/>
      <c r="F17" s="219"/>
      <c r="G17" s="219"/>
      <c r="H17" s="220">
        <v>0</v>
      </c>
      <c r="I17" s="220">
        <v>0</v>
      </c>
      <c r="J17" s="221"/>
    </row>
    <row r="18" spans="1:10" ht="9.9499999999999993" customHeight="1" x14ac:dyDescent="0.2">
      <c r="A18" s="217"/>
      <c r="B18" s="218"/>
      <c r="C18" s="218"/>
      <c r="D18" s="222"/>
      <c r="E18" s="213"/>
      <c r="F18" s="223"/>
      <c r="G18" s="223"/>
      <c r="H18" s="224"/>
      <c r="I18" s="224"/>
      <c r="J18" s="221"/>
    </row>
    <row r="19" spans="1:10" x14ac:dyDescent="0.2">
      <c r="A19" s="212"/>
      <c r="B19" s="751" t="s">
        <v>164</v>
      </c>
      <c r="C19" s="751"/>
      <c r="D19" s="751"/>
      <c r="E19" s="213"/>
      <c r="F19" s="215"/>
      <c r="G19" s="215"/>
      <c r="H19" s="170">
        <f>SUM(H20:H23)</f>
        <v>0</v>
      </c>
      <c r="I19" s="170">
        <f>SUM(I20:I23)</f>
        <v>0</v>
      </c>
      <c r="J19" s="216"/>
    </row>
    <row r="20" spans="1:10" x14ac:dyDescent="0.2">
      <c r="A20" s="217"/>
      <c r="B20" s="218"/>
      <c r="C20" s="695" t="s">
        <v>165</v>
      </c>
      <c r="D20" s="695"/>
      <c r="E20" s="213"/>
      <c r="F20" s="219"/>
      <c r="G20" s="219"/>
      <c r="H20" s="220">
        <v>0</v>
      </c>
      <c r="I20" s="220">
        <v>0</v>
      </c>
      <c r="J20" s="221"/>
    </row>
    <row r="21" spans="1:10" x14ac:dyDescent="0.2">
      <c r="A21" s="217"/>
      <c r="B21" s="218"/>
      <c r="C21" s="695" t="s">
        <v>166</v>
      </c>
      <c r="D21" s="695"/>
      <c r="E21" s="213"/>
      <c r="F21" s="219"/>
      <c r="G21" s="219"/>
      <c r="H21" s="220">
        <v>0</v>
      </c>
      <c r="I21" s="220">
        <v>0</v>
      </c>
      <c r="J21" s="221"/>
    </row>
    <row r="22" spans="1:10" x14ac:dyDescent="0.2">
      <c r="A22" s="217"/>
      <c r="B22" s="218"/>
      <c r="C22" s="695" t="s">
        <v>162</v>
      </c>
      <c r="D22" s="695"/>
      <c r="E22" s="213"/>
      <c r="F22" s="219"/>
      <c r="G22" s="219"/>
      <c r="H22" s="220">
        <v>0</v>
      </c>
      <c r="I22" s="220">
        <v>0</v>
      </c>
      <c r="J22" s="221"/>
    </row>
    <row r="23" spans="1:10" x14ac:dyDescent="0.2">
      <c r="A23" s="217"/>
      <c r="B23" s="202"/>
      <c r="C23" s="695" t="s">
        <v>163</v>
      </c>
      <c r="D23" s="695"/>
      <c r="E23" s="213"/>
      <c r="F23" s="219"/>
      <c r="G23" s="219"/>
      <c r="H23" s="225">
        <v>0</v>
      </c>
      <c r="I23" s="225">
        <v>0</v>
      </c>
      <c r="J23" s="221"/>
    </row>
    <row r="24" spans="1:10" ht="9.9499999999999993" customHeight="1" x14ac:dyDescent="0.2">
      <c r="A24" s="217"/>
      <c r="B24" s="218"/>
      <c r="C24" s="218"/>
      <c r="D24" s="222"/>
      <c r="E24" s="213"/>
      <c r="F24" s="226"/>
      <c r="G24" s="226"/>
      <c r="H24" s="227"/>
      <c r="I24" s="227"/>
      <c r="J24" s="221"/>
    </row>
    <row r="25" spans="1:10" x14ac:dyDescent="0.2">
      <c r="A25" s="228"/>
      <c r="B25" s="750" t="s">
        <v>167</v>
      </c>
      <c r="C25" s="750"/>
      <c r="D25" s="750"/>
      <c r="E25" s="229"/>
      <c r="F25" s="230"/>
      <c r="G25" s="230"/>
      <c r="H25" s="231">
        <f>H14+H19</f>
        <v>0</v>
      </c>
      <c r="I25" s="231">
        <f>I14+I19</f>
        <v>0</v>
      </c>
      <c r="J25" s="232"/>
    </row>
    <row r="26" spans="1:10" x14ac:dyDescent="0.2">
      <c r="A26" s="212"/>
      <c r="B26" s="218"/>
      <c r="C26" s="218"/>
      <c r="D26" s="311"/>
      <c r="E26" s="213"/>
      <c r="F26" s="226"/>
      <c r="G26" s="226"/>
      <c r="H26" s="227"/>
      <c r="I26" s="227"/>
      <c r="J26" s="216"/>
    </row>
    <row r="27" spans="1:10" x14ac:dyDescent="0.2">
      <c r="A27" s="212"/>
      <c r="B27" s="752" t="s">
        <v>168</v>
      </c>
      <c r="C27" s="752"/>
      <c r="D27" s="752"/>
      <c r="E27" s="213"/>
      <c r="F27" s="226"/>
      <c r="G27" s="226"/>
      <c r="H27" s="227"/>
      <c r="I27" s="227"/>
      <c r="J27" s="216"/>
    </row>
    <row r="28" spans="1:10" x14ac:dyDescent="0.2">
      <c r="A28" s="212"/>
      <c r="B28" s="751" t="s">
        <v>160</v>
      </c>
      <c r="C28" s="751"/>
      <c r="D28" s="751"/>
      <c r="E28" s="213"/>
      <c r="F28" s="215"/>
      <c r="G28" s="215"/>
      <c r="H28" s="170">
        <f>SUM(H29:H31)</f>
        <v>0</v>
      </c>
      <c r="I28" s="170">
        <f>SUM(I29:I31)</f>
        <v>0</v>
      </c>
      <c r="J28" s="216"/>
    </row>
    <row r="29" spans="1:10" x14ac:dyDescent="0.2">
      <c r="A29" s="217"/>
      <c r="B29" s="218"/>
      <c r="C29" s="695" t="s">
        <v>161</v>
      </c>
      <c r="D29" s="695"/>
      <c r="E29" s="213"/>
      <c r="F29" s="219"/>
      <c r="G29" s="219"/>
      <c r="H29" s="172">
        <f>+ESF!G29</f>
        <v>0</v>
      </c>
      <c r="I29" s="172">
        <f>+ESF!F29</f>
        <v>0</v>
      </c>
      <c r="J29" s="221"/>
    </row>
    <row r="30" spans="1:10" x14ac:dyDescent="0.2">
      <c r="A30" s="217"/>
      <c r="B30" s="202"/>
      <c r="C30" s="695" t="s">
        <v>162</v>
      </c>
      <c r="D30" s="695"/>
      <c r="E30" s="202"/>
      <c r="F30" s="233"/>
      <c r="G30" s="233"/>
      <c r="H30" s="220">
        <v>0</v>
      </c>
      <c r="I30" s="220">
        <v>0</v>
      </c>
      <c r="J30" s="221"/>
    </row>
    <row r="31" spans="1:10" x14ac:dyDescent="0.2">
      <c r="A31" s="217"/>
      <c r="B31" s="202"/>
      <c r="C31" s="695" t="s">
        <v>163</v>
      </c>
      <c r="D31" s="695"/>
      <c r="E31" s="202"/>
      <c r="F31" s="233"/>
      <c r="G31" s="233"/>
      <c r="H31" s="220">
        <v>0</v>
      </c>
      <c r="I31" s="220">
        <v>0</v>
      </c>
      <c r="J31" s="221"/>
    </row>
    <row r="32" spans="1:10" ht="9.9499999999999993" customHeight="1" x14ac:dyDescent="0.2">
      <c r="A32" s="217"/>
      <c r="B32" s="218"/>
      <c r="C32" s="218"/>
      <c r="D32" s="222"/>
      <c r="E32" s="213"/>
      <c r="F32" s="226"/>
      <c r="G32" s="226"/>
      <c r="H32" s="227"/>
      <c r="I32" s="227"/>
      <c r="J32" s="221"/>
    </row>
    <row r="33" spans="1:10" x14ac:dyDescent="0.2">
      <c r="A33" s="212"/>
      <c r="B33" s="751" t="s">
        <v>164</v>
      </c>
      <c r="C33" s="751"/>
      <c r="D33" s="751"/>
      <c r="E33" s="213"/>
      <c r="F33" s="215"/>
      <c r="G33" s="215"/>
      <c r="H33" s="170">
        <f>SUM(H34:H37)</f>
        <v>0</v>
      </c>
      <c r="I33" s="170">
        <f>SUM(I34:I37)</f>
        <v>0</v>
      </c>
      <c r="J33" s="216"/>
    </row>
    <row r="34" spans="1:10" x14ac:dyDescent="0.2">
      <c r="A34" s="217"/>
      <c r="B34" s="218"/>
      <c r="C34" s="695" t="s">
        <v>165</v>
      </c>
      <c r="D34" s="695"/>
      <c r="E34" s="213"/>
      <c r="F34" s="219"/>
      <c r="G34" s="219"/>
      <c r="H34" s="220">
        <v>0</v>
      </c>
      <c r="I34" s="220">
        <v>0</v>
      </c>
      <c r="J34" s="221"/>
    </row>
    <row r="35" spans="1:10" x14ac:dyDescent="0.2">
      <c r="A35" s="217"/>
      <c r="B35" s="218"/>
      <c r="C35" s="695" t="s">
        <v>166</v>
      </c>
      <c r="D35" s="695"/>
      <c r="E35" s="213"/>
      <c r="F35" s="219"/>
      <c r="G35" s="219"/>
      <c r="H35" s="220">
        <v>0</v>
      </c>
      <c r="I35" s="220">
        <v>0</v>
      </c>
      <c r="J35" s="221"/>
    </row>
    <row r="36" spans="1:10" x14ac:dyDescent="0.2">
      <c r="A36" s="217"/>
      <c r="B36" s="218"/>
      <c r="C36" s="695" t="s">
        <v>162</v>
      </c>
      <c r="D36" s="695"/>
      <c r="E36" s="213"/>
      <c r="F36" s="219"/>
      <c r="G36" s="219"/>
      <c r="H36" s="220">
        <v>0</v>
      </c>
      <c r="I36" s="220">
        <v>0</v>
      </c>
      <c r="J36" s="221"/>
    </row>
    <row r="37" spans="1:10" x14ac:dyDescent="0.2">
      <c r="A37" s="217"/>
      <c r="B37" s="213"/>
      <c r="C37" s="695" t="s">
        <v>163</v>
      </c>
      <c r="D37" s="695"/>
      <c r="E37" s="213"/>
      <c r="F37" s="219"/>
      <c r="G37" s="219"/>
      <c r="H37" s="220">
        <v>0</v>
      </c>
      <c r="I37" s="220">
        <v>0</v>
      </c>
      <c r="J37" s="221"/>
    </row>
    <row r="38" spans="1:10" ht="9.9499999999999993" customHeight="1" x14ac:dyDescent="0.2">
      <c r="A38" s="217"/>
      <c r="B38" s="213"/>
      <c r="C38" s="213"/>
      <c r="D38" s="222"/>
      <c r="E38" s="213"/>
      <c r="F38" s="226"/>
      <c r="G38" s="226"/>
      <c r="H38" s="227"/>
      <c r="I38" s="227"/>
      <c r="J38" s="221"/>
    </row>
    <row r="39" spans="1:10" x14ac:dyDescent="0.2">
      <c r="A39" s="228"/>
      <c r="B39" s="750" t="s">
        <v>169</v>
      </c>
      <c r="C39" s="750"/>
      <c r="D39" s="750"/>
      <c r="E39" s="229"/>
      <c r="F39" s="234"/>
      <c r="G39" s="234"/>
      <c r="H39" s="231">
        <f>+H28+H33</f>
        <v>0</v>
      </c>
      <c r="I39" s="231">
        <f>+I28+I33</f>
        <v>0</v>
      </c>
      <c r="J39" s="232"/>
    </row>
    <row r="40" spans="1:10" x14ac:dyDescent="0.2">
      <c r="A40" s="217"/>
      <c r="B40" s="218"/>
      <c r="C40" s="218"/>
      <c r="D40" s="222"/>
      <c r="E40" s="213"/>
      <c r="F40" s="226"/>
      <c r="G40" s="226"/>
      <c r="H40" s="227"/>
      <c r="I40" s="227"/>
      <c r="J40" s="221"/>
    </row>
    <row r="41" spans="1:10" x14ac:dyDescent="0.2">
      <c r="A41" s="217"/>
      <c r="B41" s="751" t="s">
        <v>170</v>
      </c>
      <c r="C41" s="751"/>
      <c r="D41" s="751"/>
      <c r="E41" s="213"/>
      <c r="F41" s="219"/>
      <c r="G41" s="219"/>
      <c r="H41" s="170">
        <f>+ESF!G37-ESF!G29-ESF!G17</f>
        <v>1514813</v>
      </c>
      <c r="I41" s="170">
        <f>+ESF!F37-ESF!F29-ESF!F17</f>
        <v>5684216</v>
      </c>
      <c r="J41" s="221"/>
    </row>
    <row r="42" spans="1:10" x14ac:dyDescent="0.2">
      <c r="A42" s="217"/>
      <c r="B42" s="218"/>
      <c r="C42" s="218"/>
      <c r="D42" s="222"/>
      <c r="E42" s="213"/>
      <c r="F42" s="226"/>
      <c r="G42" s="226"/>
      <c r="H42" s="227"/>
      <c r="I42" s="227"/>
      <c r="J42" s="221"/>
    </row>
    <row r="43" spans="1:10" x14ac:dyDescent="0.2">
      <c r="A43" s="235"/>
      <c r="B43" s="753" t="s">
        <v>171</v>
      </c>
      <c r="C43" s="753"/>
      <c r="D43" s="753"/>
      <c r="E43" s="236"/>
      <c r="F43" s="237"/>
      <c r="G43" s="237"/>
      <c r="H43" s="238">
        <f>H25+H39+H41</f>
        <v>1514813</v>
      </c>
      <c r="I43" s="238">
        <f>I25+I39+I41</f>
        <v>5684216</v>
      </c>
      <c r="J43" s="239"/>
    </row>
    <row r="44" spans="1:10" ht="6" customHeight="1" x14ac:dyDescent="0.2">
      <c r="B44" s="752"/>
      <c r="C44" s="752"/>
      <c r="D44" s="752"/>
      <c r="E44" s="752"/>
      <c r="F44" s="752"/>
      <c r="G44" s="752"/>
      <c r="H44" s="752"/>
      <c r="I44" s="752"/>
      <c r="J44" s="752"/>
    </row>
    <row r="45" spans="1:10" ht="6" customHeight="1" x14ac:dyDescent="0.2">
      <c r="B45" s="240"/>
      <c r="C45" s="240"/>
      <c r="D45" s="241"/>
      <c r="E45" s="242"/>
      <c r="F45" s="241"/>
      <c r="G45" s="242"/>
      <c r="H45" s="242"/>
      <c r="I45" s="242"/>
    </row>
    <row r="46" spans="1:10" s="95" customFormat="1" ht="15" customHeight="1" x14ac:dyDescent="0.2">
      <c r="A46" s="99"/>
      <c r="B46" s="695" t="s">
        <v>77</v>
      </c>
      <c r="C46" s="695"/>
      <c r="D46" s="695"/>
      <c r="E46" s="695"/>
      <c r="F46" s="695"/>
      <c r="G46" s="695"/>
      <c r="H46" s="695"/>
      <c r="I46" s="695"/>
      <c r="J46" s="695"/>
    </row>
    <row r="47" spans="1:10" s="95" customFormat="1" ht="28.5" customHeight="1" x14ac:dyDescent="0.35">
      <c r="A47" s="99"/>
      <c r="B47" s="222"/>
      <c r="C47" s="243"/>
      <c r="D47" s="244"/>
      <c r="E47" s="244"/>
      <c r="F47" s="99"/>
      <c r="G47" s="245"/>
      <c r="H47" s="246" t="str">
        <f>IF(H43=ESF!G37," ","ERROR")</f>
        <v xml:space="preserve"> </v>
      </c>
      <c r="I47" s="246" t="str">
        <f>IF(I43=ESF!F37," ","ERROR")</f>
        <v xml:space="preserve"> </v>
      </c>
      <c r="J47" s="244"/>
    </row>
    <row r="48" spans="1:10" s="95" customFormat="1" ht="25.5" customHeight="1" x14ac:dyDescent="0.2">
      <c r="A48" s="99"/>
      <c r="B48" s="222"/>
      <c r="C48" s="696"/>
      <c r="D48" s="696"/>
      <c r="E48" s="244"/>
      <c r="F48" s="99"/>
      <c r="G48" s="697"/>
      <c r="H48" s="697"/>
      <c r="I48" s="244"/>
      <c r="J48" s="244"/>
    </row>
    <row r="49" spans="1:10" s="95" customFormat="1" ht="14.1" customHeight="1" x14ac:dyDescent="0.2">
      <c r="A49" s="99"/>
      <c r="B49" s="227"/>
      <c r="C49" s="691" t="s">
        <v>4931</v>
      </c>
      <c r="D49" s="691"/>
      <c r="E49" s="244"/>
      <c r="F49" s="244"/>
      <c r="G49" s="691" t="s">
        <v>4948</v>
      </c>
      <c r="H49" s="691"/>
      <c r="I49" s="213"/>
      <c r="J49" s="244"/>
    </row>
    <row r="50" spans="1:10" s="95" customFormat="1" ht="14.1" customHeight="1" x14ac:dyDescent="0.2">
      <c r="A50" s="99"/>
      <c r="B50" s="247"/>
      <c r="C50" s="692" t="s">
        <v>4947</v>
      </c>
      <c r="D50" s="692"/>
      <c r="E50" s="248"/>
      <c r="F50" s="248"/>
      <c r="G50" s="692" t="s">
        <v>4949</v>
      </c>
      <c r="H50" s="692"/>
      <c r="I50" s="213"/>
      <c r="J50" s="244"/>
    </row>
  </sheetData>
  <sheetProtection password="C9E4" sheet="1" scenarios="1"/>
  <mergeCells count="45">
    <mergeCell ref="C50:D50"/>
    <mergeCell ref="G50:H50"/>
    <mergeCell ref="B43:D43"/>
    <mergeCell ref="B44:J44"/>
    <mergeCell ref="B46:J46"/>
    <mergeCell ref="C48:D48"/>
    <mergeCell ref="G48:H48"/>
    <mergeCell ref="C49:D49"/>
    <mergeCell ref="G49:H49"/>
    <mergeCell ref="B41:D41"/>
    <mergeCell ref="B27:D27"/>
    <mergeCell ref="B28:D28"/>
    <mergeCell ref="C29:D29"/>
    <mergeCell ref="C30:D30"/>
    <mergeCell ref="C31:D31"/>
    <mergeCell ref="B33:D33"/>
    <mergeCell ref="C34:D34"/>
    <mergeCell ref="C35:D35"/>
    <mergeCell ref="C36:D36"/>
    <mergeCell ref="C37:D37"/>
    <mergeCell ref="B39:D39"/>
    <mergeCell ref="B25:D25"/>
    <mergeCell ref="B12:D12"/>
    <mergeCell ref="B13:D13"/>
    <mergeCell ref="B14:D14"/>
    <mergeCell ref="C15:D15"/>
    <mergeCell ref="C16:D16"/>
    <mergeCell ref="C17:D17"/>
    <mergeCell ref="B19:D19"/>
    <mergeCell ref="C20:D20"/>
    <mergeCell ref="C21:D21"/>
    <mergeCell ref="C22:D22"/>
    <mergeCell ref="C23:D23"/>
    <mergeCell ref="B11:J11"/>
    <mergeCell ref="C1:H1"/>
    <mergeCell ref="C2:H2"/>
    <mergeCell ref="C3:H3"/>
    <mergeCell ref="C4:H4"/>
    <mergeCell ref="B5:C5"/>
    <mergeCell ref="D5:I5"/>
    <mergeCell ref="C6:I6"/>
    <mergeCell ref="B7:J7"/>
    <mergeCell ref="B8:J8"/>
    <mergeCell ref="B9:D9"/>
    <mergeCell ref="B10:J10"/>
  </mergeCells>
  <printOptions horizontalCentered="1" verticalCentered="1"/>
  <pageMargins left="0.31496062992125984" right="0.19685039370078741" top="0.94488188976377963" bottom="0.59055118110236227" header="0" footer="0"/>
  <pageSetup scale="8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topLeftCell="A16" workbookViewId="0">
      <selection activeCell="G12" sqref="G12"/>
    </sheetView>
  </sheetViews>
  <sheetFormatPr baseColWidth="10" defaultRowHeight="12" x14ac:dyDescent="0.2"/>
  <cols>
    <col min="1" max="1" width="3.7109375" style="249" customWidth="1"/>
    <col min="2" max="2" width="11.7109375" style="262" customWidth="1"/>
    <col min="3" max="3" width="44.28515625" style="262" customWidth="1"/>
    <col min="4" max="6" width="18.7109375" style="263" customWidth="1"/>
    <col min="7" max="7" width="15.85546875" style="263" customWidth="1"/>
    <col min="8" max="8" width="16.140625" style="263" customWidth="1"/>
    <col min="9" max="9" width="3.28515625" style="249" customWidth="1"/>
    <col min="10" max="16384" width="11.42578125" style="92"/>
  </cols>
  <sheetData>
    <row r="1" spans="1:9" s="119" customFormat="1" ht="14.1" customHeight="1" x14ac:dyDescent="0.2">
      <c r="A1" s="99"/>
      <c r="B1" s="206"/>
      <c r="C1" s="754" t="s">
        <v>411</v>
      </c>
      <c r="D1" s="754"/>
      <c r="E1" s="754"/>
      <c r="F1" s="754"/>
      <c r="G1" s="754"/>
      <c r="H1" s="206"/>
      <c r="I1" s="206"/>
    </row>
    <row r="2" spans="1:9" ht="14.1" customHeight="1" x14ac:dyDescent="0.2">
      <c r="A2" s="372"/>
      <c r="B2" s="206"/>
      <c r="C2" s="754" t="s">
        <v>398</v>
      </c>
      <c r="D2" s="754"/>
      <c r="E2" s="754"/>
      <c r="F2" s="754"/>
      <c r="G2" s="754"/>
      <c r="H2" s="206"/>
      <c r="I2" s="206"/>
    </row>
    <row r="3" spans="1:9" ht="14.1" customHeight="1" x14ac:dyDescent="0.2">
      <c r="A3" s="372"/>
      <c r="B3" s="206"/>
      <c r="C3" s="754" t="s">
        <v>412</v>
      </c>
      <c r="D3" s="754"/>
      <c r="E3" s="754"/>
      <c r="F3" s="754"/>
      <c r="G3" s="754"/>
      <c r="H3" s="206"/>
      <c r="I3" s="206"/>
    </row>
    <row r="4" spans="1:9" ht="14.1" customHeight="1" x14ac:dyDescent="0.2">
      <c r="A4" s="372"/>
      <c r="B4" s="206"/>
      <c r="C4" s="754" t="s">
        <v>131</v>
      </c>
      <c r="D4" s="754"/>
      <c r="E4" s="754"/>
      <c r="F4" s="754"/>
      <c r="G4" s="754"/>
      <c r="H4" s="206"/>
      <c r="I4" s="206"/>
    </row>
    <row r="5" spans="1:9" s="119" customFormat="1" ht="3" customHeight="1" x14ac:dyDescent="0.2">
      <c r="A5" s="204"/>
      <c r="B5" s="310"/>
      <c r="C5" s="746"/>
      <c r="D5" s="746"/>
      <c r="E5" s="746"/>
      <c r="F5" s="746"/>
      <c r="G5" s="746"/>
      <c r="H5" s="746"/>
      <c r="I5" s="746"/>
    </row>
    <row r="6" spans="1:9" ht="20.100000000000001" customHeight="1" x14ac:dyDescent="0.2">
      <c r="A6" s="123"/>
      <c r="B6" s="537" t="s">
        <v>3</v>
      </c>
      <c r="C6" s="710" t="str">
        <f>EA!B6</f>
        <v>UNIVERSIDAD TECNOLÓGICA DE CALVILLO</v>
      </c>
      <c r="D6" s="710"/>
      <c r="E6" s="710"/>
      <c r="F6" s="710"/>
      <c r="G6" s="710"/>
      <c r="H6" s="579"/>
      <c r="I6" s="579"/>
    </row>
    <row r="7" spans="1:9" ht="3" customHeight="1" x14ac:dyDescent="0.2">
      <c r="A7" s="123"/>
      <c r="B7" s="123"/>
      <c r="C7" s="123" t="s">
        <v>132</v>
      </c>
      <c r="D7" s="123"/>
      <c r="E7" s="123"/>
      <c r="F7" s="123"/>
      <c r="G7" s="123"/>
      <c r="H7" s="123"/>
      <c r="I7" s="123"/>
    </row>
    <row r="8" spans="1:9" s="119" customFormat="1" ht="3" customHeight="1" x14ac:dyDescent="0.2">
      <c r="A8" s="123"/>
      <c r="B8" s="123"/>
      <c r="C8" s="123"/>
      <c r="D8" s="123"/>
      <c r="E8" s="123"/>
      <c r="F8" s="123"/>
      <c r="G8" s="123"/>
      <c r="H8" s="123"/>
      <c r="I8" s="123"/>
    </row>
    <row r="9" spans="1:9" s="119" customFormat="1" ht="48" x14ac:dyDescent="0.2">
      <c r="A9" s="366"/>
      <c r="B9" s="707" t="s">
        <v>75</v>
      </c>
      <c r="C9" s="707"/>
      <c r="D9" s="367" t="s">
        <v>48</v>
      </c>
      <c r="E9" s="367" t="s">
        <v>133</v>
      </c>
      <c r="F9" s="367" t="s">
        <v>134</v>
      </c>
      <c r="G9" s="367" t="s">
        <v>135</v>
      </c>
      <c r="H9" s="367" t="s">
        <v>136</v>
      </c>
      <c r="I9" s="368"/>
    </row>
    <row r="10" spans="1:9" s="119" customFormat="1" ht="3" customHeight="1" x14ac:dyDescent="0.2">
      <c r="A10" s="369"/>
      <c r="B10" s="370"/>
      <c r="C10" s="370"/>
      <c r="D10" s="370"/>
      <c r="E10" s="370"/>
      <c r="F10" s="370"/>
      <c r="G10" s="370"/>
      <c r="H10" s="370"/>
      <c r="I10" s="371"/>
    </row>
    <row r="11" spans="1:9" s="119" customFormat="1" ht="3" customHeight="1" x14ac:dyDescent="0.2">
      <c r="A11" s="127"/>
      <c r="B11" s="250"/>
      <c r="C11" s="306"/>
      <c r="D11" s="130"/>
      <c r="E11" s="128"/>
      <c r="F11" s="129"/>
      <c r="G11" s="120"/>
      <c r="H11" s="250"/>
      <c r="I11" s="251"/>
    </row>
    <row r="12" spans="1:9" x14ac:dyDescent="0.2">
      <c r="A12" s="136"/>
      <c r="B12" s="712" t="s">
        <v>57</v>
      </c>
      <c r="C12" s="712"/>
      <c r="D12" s="252">
        <v>0</v>
      </c>
      <c r="E12" s="252">
        <v>-170768</v>
      </c>
      <c r="F12" s="252">
        <v>0</v>
      </c>
      <c r="G12" s="252">
        <v>0</v>
      </c>
      <c r="H12" s="253">
        <f>SUM(D12:G12)</f>
        <v>-170768</v>
      </c>
      <c r="I12" s="251"/>
    </row>
    <row r="13" spans="1:9" ht="9.9499999999999993" customHeight="1" x14ac:dyDescent="0.2">
      <c r="A13" s="136"/>
      <c r="B13" s="458"/>
      <c r="C13" s="130"/>
      <c r="D13" s="254"/>
      <c r="E13" s="254"/>
      <c r="F13" s="254"/>
      <c r="G13" s="254"/>
      <c r="H13" s="254"/>
      <c r="I13" s="251"/>
    </row>
    <row r="14" spans="1:9" x14ac:dyDescent="0.2">
      <c r="A14" s="136"/>
      <c r="B14" s="755" t="s">
        <v>137</v>
      </c>
      <c r="C14" s="755"/>
      <c r="D14" s="255">
        <f>SUM(D15:D17)</f>
        <v>6567626</v>
      </c>
      <c r="E14" s="255">
        <f>SUM(E15:E17)</f>
        <v>0</v>
      </c>
      <c r="F14" s="255">
        <f>SUM(F15:F17)</f>
        <v>0</v>
      </c>
      <c r="G14" s="255">
        <f>SUM(G15:G17)</f>
        <v>0</v>
      </c>
      <c r="H14" s="255">
        <f>SUM(D14:G14)</f>
        <v>6567626</v>
      </c>
      <c r="I14" s="251"/>
    </row>
    <row r="15" spans="1:9" x14ac:dyDescent="0.2">
      <c r="A15" s="127"/>
      <c r="B15" s="708" t="s">
        <v>138</v>
      </c>
      <c r="C15" s="708"/>
      <c r="D15" s="256"/>
      <c r="E15" s="220">
        <v>0</v>
      </c>
      <c r="F15" s="256">
        <v>0</v>
      </c>
      <c r="G15" s="256">
        <v>0</v>
      </c>
      <c r="H15" s="254">
        <f t="shared" ref="H15:H23" si="0">SUM(D15:G15)</f>
        <v>0</v>
      </c>
      <c r="I15" s="251"/>
    </row>
    <row r="16" spans="1:9" x14ac:dyDescent="0.2">
      <c r="A16" s="127"/>
      <c r="B16" s="708" t="s">
        <v>50</v>
      </c>
      <c r="C16" s="708"/>
      <c r="D16" s="256">
        <v>6567626</v>
      </c>
      <c r="E16" s="256">
        <v>0</v>
      </c>
      <c r="F16" s="256">
        <v>0</v>
      </c>
      <c r="G16" s="256">
        <v>0</v>
      </c>
      <c r="H16" s="254">
        <f t="shared" si="0"/>
        <v>6567626</v>
      </c>
      <c r="I16" s="251"/>
    </row>
    <row r="17" spans="1:11" x14ac:dyDescent="0.2">
      <c r="A17" s="127"/>
      <c r="B17" s="708" t="s">
        <v>139</v>
      </c>
      <c r="C17" s="708"/>
      <c r="D17" s="256">
        <v>0</v>
      </c>
      <c r="E17" s="256">
        <v>0</v>
      </c>
      <c r="F17" s="256">
        <v>0</v>
      </c>
      <c r="G17" s="256">
        <v>0</v>
      </c>
      <c r="H17" s="254">
        <f t="shared" si="0"/>
        <v>0</v>
      </c>
      <c r="I17" s="251"/>
    </row>
    <row r="18" spans="1:11" ht="9.9499999999999993" customHeight="1" x14ac:dyDescent="0.2">
      <c r="A18" s="136"/>
      <c r="B18" s="458"/>
      <c r="C18" s="130"/>
      <c r="D18" s="254"/>
      <c r="E18" s="254"/>
      <c r="F18" s="254"/>
      <c r="G18" s="254"/>
      <c r="H18" s="254"/>
      <c r="I18" s="251"/>
    </row>
    <row r="19" spans="1:11" x14ac:dyDescent="0.2">
      <c r="A19" s="136"/>
      <c r="B19" s="755" t="s">
        <v>140</v>
      </c>
      <c r="C19" s="755"/>
      <c r="D19" s="255">
        <f>SUM(D20:D23)</f>
        <v>0</v>
      </c>
      <c r="E19" s="255">
        <f>SUM(E20:E23)</f>
        <v>32532534</v>
      </c>
      <c r="F19" s="255">
        <f>SUM(F20:F23)</f>
        <v>1393758</v>
      </c>
      <c r="G19" s="255">
        <f>SUM(G20:G23)</f>
        <v>0</v>
      </c>
      <c r="H19" s="255">
        <f t="shared" si="0"/>
        <v>33926292</v>
      </c>
      <c r="I19" s="251"/>
    </row>
    <row r="20" spans="1:11" x14ac:dyDescent="0.2">
      <c r="A20" s="127"/>
      <c r="B20" s="708" t="s">
        <v>141</v>
      </c>
      <c r="C20" s="708"/>
      <c r="D20" s="256">
        <v>0</v>
      </c>
      <c r="E20" s="256">
        <v>0</v>
      </c>
      <c r="F20" s="373">
        <f>+ESF!G49</f>
        <v>1393758</v>
      </c>
      <c r="G20" s="256">
        <v>0</v>
      </c>
      <c r="H20" s="254">
        <f t="shared" si="0"/>
        <v>1393758</v>
      </c>
      <c r="I20" s="251"/>
    </row>
    <row r="21" spans="1:11" x14ac:dyDescent="0.2">
      <c r="A21" s="127"/>
      <c r="B21" s="708" t="s">
        <v>54</v>
      </c>
      <c r="C21" s="708"/>
      <c r="D21" s="256">
        <v>0</v>
      </c>
      <c r="E21" s="373">
        <f>+ESF!G50</f>
        <v>32532534</v>
      </c>
      <c r="F21" s="256">
        <v>0</v>
      </c>
      <c r="G21" s="256">
        <v>0</v>
      </c>
      <c r="H21" s="254">
        <f t="shared" si="0"/>
        <v>32532534</v>
      </c>
      <c r="I21" s="251"/>
    </row>
    <row r="22" spans="1:11" x14ac:dyDescent="0.2">
      <c r="A22" s="127"/>
      <c r="B22" s="708" t="s">
        <v>142</v>
      </c>
      <c r="C22" s="708"/>
      <c r="D22" s="256">
        <v>0</v>
      </c>
      <c r="E22" s="220">
        <v>0</v>
      </c>
      <c r="F22" s="256">
        <v>0</v>
      </c>
      <c r="G22" s="373">
        <f>+ESF!G51</f>
        <v>0</v>
      </c>
      <c r="H22" s="254">
        <f t="shared" si="0"/>
        <v>0</v>
      </c>
      <c r="I22" s="251"/>
    </row>
    <row r="23" spans="1:11" x14ac:dyDescent="0.2">
      <c r="A23" s="127"/>
      <c r="B23" s="708" t="s">
        <v>56</v>
      </c>
      <c r="C23" s="708"/>
      <c r="D23" s="256">
        <v>0</v>
      </c>
      <c r="E23" s="256"/>
      <c r="F23" s="256">
        <v>0</v>
      </c>
      <c r="G23" s="256">
        <v>0</v>
      </c>
      <c r="H23" s="254">
        <f t="shared" si="0"/>
        <v>0</v>
      </c>
      <c r="I23" s="251"/>
    </row>
    <row r="24" spans="1:11" ht="9.9499999999999993" customHeight="1" x14ac:dyDescent="0.2">
      <c r="A24" s="136"/>
      <c r="B24" s="458"/>
      <c r="C24" s="130"/>
      <c r="D24" s="254"/>
      <c r="E24" s="254"/>
      <c r="F24" s="254"/>
      <c r="G24" s="254"/>
      <c r="H24" s="254"/>
      <c r="I24" s="251"/>
    </row>
    <row r="25" spans="1:11" ht="18.75" thickBot="1" x14ac:dyDescent="0.3">
      <c r="A25" s="136"/>
      <c r="B25" s="756" t="s">
        <v>416</v>
      </c>
      <c r="C25" s="756"/>
      <c r="D25" s="257">
        <f>D12+D14+D19</f>
        <v>6567626</v>
      </c>
      <c r="E25" s="257">
        <f>E12+E14+E19</f>
        <v>32361766</v>
      </c>
      <c r="F25" s="257">
        <f>F12+F14+F19</f>
        <v>1393758</v>
      </c>
      <c r="G25" s="257">
        <f>G12+G14+G19</f>
        <v>0</v>
      </c>
      <c r="H25" s="257">
        <f>SUM(D25:G25)</f>
        <v>40323150</v>
      </c>
      <c r="I25" s="251"/>
      <c r="K25" s="258" t="str">
        <f>IF(H25=ESF!G60," ","ERROR")</f>
        <v xml:space="preserve"> </v>
      </c>
    </row>
    <row r="26" spans="1:11" x14ac:dyDescent="0.2">
      <c r="A26" s="127"/>
      <c r="B26" s="130"/>
      <c r="C26" s="129"/>
      <c r="D26" s="254"/>
      <c r="E26" s="254"/>
      <c r="F26" s="254"/>
      <c r="G26" s="254"/>
      <c r="H26" s="254"/>
      <c r="I26" s="251"/>
    </row>
    <row r="27" spans="1:11" x14ac:dyDescent="0.2">
      <c r="A27" s="136"/>
      <c r="B27" s="755" t="s">
        <v>417</v>
      </c>
      <c r="C27" s="755"/>
      <c r="D27" s="255">
        <f>SUM(D28:D30)</f>
        <v>0</v>
      </c>
      <c r="E27" s="255">
        <f>SUM(E28:E30)</f>
        <v>0</v>
      </c>
      <c r="F27" s="255">
        <f>SUM(F28:F30)</f>
        <v>0</v>
      </c>
      <c r="G27" s="255">
        <f>SUM(G28:G30)</f>
        <v>0</v>
      </c>
      <c r="H27" s="255">
        <f>SUM(D27:G27)</f>
        <v>0</v>
      </c>
      <c r="I27" s="251"/>
    </row>
    <row r="28" spans="1:11" x14ac:dyDescent="0.2">
      <c r="A28" s="127"/>
      <c r="B28" s="708" t="s">
        <v>49</v>
      </c>
      <c r="C28" s="708"/>
      <c r="D28" s="256">
        <v>0</v>
      </c>
      <c r="E28" s="256">
        <v>0</v>
      </c>
      <c r="F28" s="256">
        <v>0</v>
      </c>
      <c r="G28" s="256">
        <v>0</v>
      </c>
      <c r="H28" s="254">
        <f>SUM(D28:G28)</f>
        <v>0</v>
      </c>
      <c r="I28" s="251"/>
    </row>
    <row r="29" spans="1:11" x14ac:dyDescent="0.2">
      <c r="A29" s="127"/>
      <c r="B29" s="708" t="s">
        <v>50</v>
      </c>
      <c r="C29" s="708"/>
      <c r="D29" s="256">
        <v>0</v>
      </c>
      <c r="E29" s="256">
        <v>0</v>
      </c>
      <c r="F29" s="256">
        <v>0</v>
      </c>
      <c r="G29" s="256">
        <v>0</v>
      </c>
      <c r="H29" s="254">
        <f>SUM(D29:G29)</f>
        <v>0</v>
      </c>
      <c r="I29" s="251"/>
    </row>
    <row r="30" spans="1:11" x14ac:dyDescent="0.2">
      <c r="A30" s="127"/>
      <c r="B30" s="708" t="s">
        <v>139</v>
      </c>
      <c r="C30" s="708"/>
      <c r="D30" s="256">
        <v>0</v>
      </c>
      <c r="E30" s="256">
        <v>0</v>
      </c>
      <c r="F30" s="256">
        <v>0</v>
      </c>
      <c r="G30" s="256">
        <v>0</v>
      </c>
      <c r="H30" s="254">
        <f>SUM(D30:G30)</f>
        <v>0</v>
      </c>
      <c r="I30" s="251"/>
    </row>
    <row r="31" spans="1:11" ht="9.9499999999999993" customHeight="1" x14ac:dyDescent="0.2">
      <c r="A31" s="136"/>
      <c r="B31" s="458"/>
      <c r="C31" s="130"/>
      <c r="D31" s="254"/>
      <c r="E31" s="254"/>
      <c r="F31" s="254"/>
      <c r="G31" s="254"/>
      <c r="H31" s="254"/>
      <c r="I31" s="251"/>
    </row>
    <row r="32" spans="1:11" x14ac:dyDescent="0.2">
      <c r="A32" s="136" t="s">
        <v>132</v>
      </c>
      <c r="B32" s="755" t="s">
        <v>140</v>
      </c>
      <c r="C32" s="755"/>
      <c r="D32" s="255">
        <f>SUM(D33:D36)</f>
        <v>0</v>
      </c>
      <c r="E32" s="255">
        <f>SUM(E33:E36)</f>
        <v>1393758</v>
      </c>
      <c r="F32" s="255">
        <f>SUM(F33:F36)</f>
        <v>6773312</v>
      </c>
      <c r="G32" s="255">
        <f>SUM(G33:G36)</f>
        <v>-35720</v>
      </c>
      <c r="H32" s="255">
        <f>SUM(D32:G32)</f>
        <v>8131350</v>
      </c>
      <c r="I32" s="251"/>
    </row>
    <row r="33" spans="1:11" x14ac:dyDescent="0.2">
      <c r="A33" s="127"/>
      <c r="B33" s="708" t="s">
        <v>141</v>
      </c>
      <c r="C33" s="708"/>
      <c r="D33" s="256">
        <v>0</v>
      </c>
      <c r="E33" s="256">
        <v>0</v>
      </c>
      <c r="F33" s="373">
        <f>+ESF!F49</f>
        <v>6773312</v>
      </c>
      <c r="G33" s="256">
        <v>0</v>
      </c>
      <c r="H33" s="254">
        <f>SUM(D33:G33)</f>
        <v>6773312</v>
      </c>
      <c r="I33" s="251"/>
    </row>
    <row r="34" spans="1:11" x14ac:dyDescent="0.2">
      <c r="A34" s="127"/>
      <c r="B34" s="708" t="s">
        <v>54</v>
      </c>
      <c r="C34" s="708"/>
      <c r="D34" s="256">
        <v>0</v>
      </c>
      <c r="E34" s="373">
        <f>+ESF!F50-E21</f>
        <v>1393758</v>
      </c>
      <c r="F34" s="256">
        <v>0</v>
      </c>
      <c r="G34" s="220">
        <v>-35720</v>
      </c>
      <c r="H34" s="254">
        <f>SUM(D34:G34)</f>
        <v>1358038</v>
      </c>
      <c r="I34" s="251"/>
    </row>
    <row r="35" spans="1:11" x14ac:dyDescent="0.2">
      <c r="A35" s="127"/>
      <c r="B35" s="708" t="s">
        <v>142</v>
      </c>
      <c r="C35" s="708"/>
      <c r="D35" s="256">
        <v>0</v>
      </c>
      <c r="E35" s="256">
        <v>0</v>
      </c>
      <c r="F35" s="256">
        <v>0</v>
      </c>
      <c r="G35" s="373">
        <f>+ESF!F51-ESF!G51</f>
        <v>0</v>
      </c>
      <c r="H35" s="254">
        <f>SUM(D35:G35)</f>
        <v>0</v>
      </c>
      <c r="I35" s="251"/>
    </row>
    <row r="36" spans="1:11" x14ac:dyDescent="0.2">
      <c r="A36" s="127"/>
      <c r="B36" s="708" t="s">
        <v>56</v>
      </c>
      <c r="C36" s="708"/>
      <c r="D36" s="256">
        <v>0</v>
      </c>
      <c r="E36" s="256">
        <v>0</v>
      </c>
      <c r="F36" s="256">
        <v>0</v>
      </c>
      <c r="G36" s="256">
        <v>0</v>
      </c>
      <c r="H36" s="254">
        <f>SUM(D36:G36)</f>
        <v>0</v>
      </c>
      <c r="I36" s="251"/>
    </row>
    <row r="37" spans="1:11" ht="9.9499999999999993" customHeight="1" x14ac:dyDescent="0.2">
      <c r="A37" s="136"/>
      <c r="B37" s="458"/>
      <c r="C37" s="130"/>
      <c r="D37" s="254"/>
      <c r="E37" s="254"/>
      <c r="F37" s="254"/>
      <c r="G37" s="254"/>
      <c r="H37" s="254"/>
      <c r="I37" s="251"/>
    </row>
    <row r="38" spans="1:11" ht="18" x14ac:dyDescent="0.25">
      <c r="A38" s="259"/>
      <c r="B38" s="757" t="s">
        <v>418</v>
      </c>
      <c r="C38" s="757"/>
      <c r="D38" s="260">
        <f>D25+D27+D32</f>
        <v>6567626</v>
      </c>
      <c r="E38" s="260">
        <f>E25+E27+E32</f>
        <v>33755524</v>
      </c>
      <c r="F38" s="260">
        <f>F27+F32</f>
        <v>6773312</v>
      </c>
      <c r="G38" s="260">
        <f>G25+G27+G32</f>
        <v>-35720</v>
      </c>
      <c r="H38" s="260">
        <f>SUM(D38:G38)</f>
        <v>47060742</v>
      </c>
      <c r="I38" s="261"/>
      <c r="K38" s="279" t="str">
        <f>IF(H38=ESF!F60," ","ERROR")</f>
        <v xml:space="preserve"> </v>
      </c>
    </row>
    <row r="39" spans="1:11" ht="6" customHeight="1" x14ac:dyDescent="0.2">
      <c r="A39" s="120"/>
      <c r="B39" s="120"/>
      <c r="C39" s="120"/>
      <c r="D39" s="120"/>
      <c r="E39" s="120"/>
      <c r="F39" s="120"/>
      <c r="G39" s="120"/>
      <c r="H39" s="120"/>
      <c r="I39" s="306"/>
    </row>
    <row r="40" spans="1:11" ht="6" customHeight="1" x14ac:dyDescent="0.2">
      <c r="A40" s="145"/>
      <c r="B40" s="178"/>
      <c r="C40" s="178"/>
      <c r="D40" s="178"/>
      <c r="E40" s="178"/>
      <c r="F40" s="495"/>
      <c r="G40" s="495"/>
      <c r="H40" s="495"/>
      <c r="I40" s="306"/>
    </row>
    <row r="41" spans="1:11" ht="15" customHeight="1" x14ac:dyDescent="0.2">
      <c r="A41" s="119"/>
      <c r="B41" s="701" t="s">
        <v>77</v>
      </c>
      <c r="C41" s="701"/>
      <c r="D41" s="701"/>
      <c r="E41" s="701"/>
      <c r="F41" s="701"/>
      <c r="G41" s="701"/>
      <c r="H41" s="701"/>
      <c r="I41" s="701"/>
      <c r="J41" s="129"/>
    </row>
    <row r="42" spans="1:11" ht="9.75" customHeight="1" x14ac:dyDescent="0.2">
      <c r="A42" s="119"/>
      <c r="B42" s="129"/>
      <c r="C42" s="145"/>
      <c r="D42" s="146"/>
      <c r="E42" s="146"/>
      <c r="F42" s="119"/>
      <c r="G42" s="147"/>
      <c r="H42" s="145"/>
      <c r="I42" s="146"/>
      <c r="J42" s="146"/>
    </row>
    <row r="43" spans="1:11" ht="50.1" customHeight="1" x14ac:dyDescent="0.2">
      <c r="A43" s="119"/>
      <c r="B43" s="129"/>
      <c r="C43" s="696"/>
      <c r="D43" s="696"/>
      <c r="E43" s="146"/>
      <c r="F43" s="148"/>
      <c r="G43" s="697"/>
      <c r="H43" s="697"/>
      <c r="I43" s="146"/>
      <c r="J43" s="146"/>
    </row>
    <row r="44" spans="1:11" ht="14.1" customHeight="1" x14ac:dyDescent="0.2">
      <c r="A44" s="119"/>
      <c r="B44" s="150"/>
      <c r="C44" s="691" t="s">
        <v>4931</v>
      </c>
      <c r="D44" s="691"/>
      <c r="E44" s="146"/>
      <c r="F44" s="580" t="s">
        <v>4948</v>
      </c>
      <c r="G44" s="580"/>
      <c r="H44" s="581"/>
      <c r="I44" s="130"/>
      <c r="J44" s="146"/>
    </row>
    <row r="45" spans="1:11" ht="14.1" customHeight="1" x14ac:dyDescent="0.2">
      <c r="A45" s="119"/>
      <c r="B45" s="151"/>
      <c r="C45" s="692" t="s">
        <v>4947</v>
      </c>
      <c r="D45" s="692"/>
      <c r="E45" s="152"/>
      <c r="F45" s="582" t="s">
        <v>4951</v>
      </c>
      <c r="G45" s="582"/>
      <c r="H45" s="583"/>
      <c r="I45" s="130"/>
      <c r="J45" s="146"/>
    </row>
  </sheetData>
  <sheetProtection password="C9E4" sheet="1" scenarios="1" formatCells="0" selectLockedCells="1"/>
  <mergeCells count="33">
    <mergeCell ref="C45:D45"/>
    <mergeCell ref="B38:C38"/>
    <mergeCell ref="B41:I41"/>
    <mergeCell ref="C43:D43"/>
    <mergeCell ref="G43:H43"/>
    <mergeCell ref="C44:D44"/>
    <mergeCell ref="B36:C36"/>
    <mergeCell ref="B22:C22"/>
    <mergeCell ref="B23:C23"/>
    <mergeCell ref="B25:C25"/>
    <mergeCell ref="B27:C27"/>
    <mergeCell ref="B28:C28"/>
    <mergeCell ref="B29:C29"/>
    <mergeCell ref="B30:C30"/>
    <mergeCell ref="B32:C32"/>
    <mergeCell ref="B33:C33"/>
    <mergeCell ref="B34:C34"/>
    <mergeCell ref="B35:C35"/>
    <mergeCell ref="C3:G3"/>
    <mergeCell ref="C1:G1"/>
    <mergeCell ref="C2:G2"/>
    <mergeCell ref="B21:C21"/>
    <mergeCell ref="C4:G4"/>
    <mergeCell ref="C5:I5"/>
    <mergeCell ref="C6:G6"/>
    <mergeCell ref="B9:C9"/>
    <mergeCell ref="B12:C12"/>
    <mergeCell ref="B14:C14"/>
    <mergeCell ref="B15:C15"/>
    <mergeCell ref="B16:C16"/>
    <mergeCell ref="B17:C17"/>
    <mergeCell ref="B19:C19"/>
    <mergeCell ref="B20:C20"/>
  </mergeCells>
  <printOptions horizontalCentered="1" verticalCentered="1"/>
  <pageMargins left="0.47244094488188981" right="0.23622047244094491" top="0.94488188976377963" bottom="0.59055118110236227" header="0" footer="0"/>
  <pageSetup scale="8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GridLines="0" showWhiteSpace="0" topLeftCell="A7" workbookViewId="0">
      <selection activeCell="E3" sqref="E3:O3"/>
    </sheetView>
  </sheetViews>
  <sheetFormatPr baseColWidth="10" defaultRowHeight="12" x14ac:dyDescent="0.2"/>
  <cols>
    <col min="1" max="1" width="1.28515625" style="154" customWidth="1"/>
    <col min="2" max="3" width="3.7109375" style="154" customWidth="1"/>
    <col min="4" max="4" width="23.85546875" style="154" customWidth="1"/>
    <col min="5" max="5" width="21.42578125" style="154" customWidth="1"/>
    <col min="6" max="6" width="17.28515625" style="154" customWidth="1"/>
    <col min="7" max="8" width="18.7109375" style="120" customWidth="1"/>
    <col min="9" max="9" width="7.7109375" style="154" customWidth="1"/>
    <col min="10" max="11" width="3.7109375" style="92" customWidth="1"/>
    <col min="12" max="16" width="18.7109375" style="92" customWidth="1"/>
    <col min="17" max="17" width="1.85546875" style="92" customWidth="1"/>
    <col min="18" max="16384" width="11.42578125" style="92"/>
  </cols>
  <sheetData>
    <row r="1" spans="1:17" s="119" customFormat="1" ht="16.5" customHeight="1" x14ac:dyDescent="0.2">
      <c r="B1" s="155"/>
      <c r="C1" s="155"/>
      <c r="D1" s="155"/>
      <c r="E1" s="709" t="s">
        <v>411</v>
      </c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155"/>
      <c r="Q1" s="155"/>
    </row>
    <row r="2" spans="1:17" ht="15" customHeight="1" x14ac:dyDescent="0.2">
      <c r="B2" s="155"/>
      <c r="C2" s="155"/>
      <c r="D2" s="155"/>
      <c r="E2" s="709" t="s">
        <v>172</v>
      </c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155"/>
      <c r="Q2" s="155"/>
    </row>
    <row r="3" spans="1:17" ht="15" customHeight="1" x14ac:dyDescent="0.2">
      <c r="B3" s="155"/>
      <c r="C3" s="155"/>
      <c r="D3" s="155"/>
      <c r="E3" s="709" t="s">
        <v>409</v>
      </c>
      <c r="F3" s="709"/>
      <c r="G3" s="709"/>
      <c r="H3" s="709"/>
      <c r="I3" s="709"/>
      <c r="J3" s="709"/>
      <c r="K3" s="709"/>
      <c r="L3" s="709"/>
      <c r="M3" s="709"/>
      <c r="N3" s="709"/>
      <c r="O3" s="709"/>
      <c r="P3" s="155"/>
      <c r="Q3" s="155"/>
    </row>
    <row r="4" spans="1:17" ht="16.5" customHeight="1" x14ac:dyDescent="0.2">
      <c r="B4" s="155"/>
      <c r="C4" s="155"/>
      <c r="D4" s="155"/>
      <c r="E4" s="709" t="s">
        <v>0</v>
      </c>
      <c r="F4" s="709"/>
      <c r="G4" s="709"/>
      <c r="H4" s="709"/>
      <c r="I4" s="709"/>
      <c r="J4" s="709"/>
      <c r="K4" s="709"/>
      <c r="L4" s="709"/>
      <c r="M4" s="709"/>
      <c r="N4" s="709"/>
      <c r="O4" s="709"/>
      <c r="P4" s="155"/>
      <c r="Q4" s="155"/>
    </row>
    <row r="5" spans="1:17" ht="3" customHeight="1" x14ac:dyDescent="0.2">
      <c r="C5" s="159"/>
      <c r="D5" s="264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155"/>
      <c r="P5" s="119"/>
      <c r="Q5" s="119"/>
    </row>
    <row r="6" spans="1:17" ht="19.5" customHeight="1" x14ac:dyDescent="0.2">
      <c r="A6" s="123"/>
      <c r="B6" s="754" t="s">
        <v>3</v>
      </c>
      <c r="C6" s="754"/>
      <c r="D6" s="754"/>
      <c r="E6" s="710" t="str">
        <f>EA!B6</f>
        <v>UNIVERSIDAD TECNOLÓGICA DE CALVILLO</v>
      </c>
      <c r="F6" s="710"/>
      <c r="G6" s="710"/>
      <c r="H6" s="710"/>
      <c r="I6" s="710"/>
      <c r="J6" s="710"/>
      <c r="K6" s="710"/>
      <c r="L6" s="710"/>
      <c r="M6" s="710"/>
      <c r="N6" s="710"/>
      <c r="O6" s="710"/>
      <c r="P6" s="579"/>
      <c r="Q6" s="119"/>
    </row>
    <row r="7" spans="1:17" s="119" customFormat="1" ht="5.0999999999999996" customHeight="1" x14ac:dyDescent="0.2">
      <c r="A7" s="154"/>
      <c r="B7" s="159"/>
      <c r="C7" s="159"/>
      <c r="D7" s="264"/>
      <c r="E7" s="159"/>
      <c r="F7" s="159"/>
      <c r="G7" s="265"/>
      <c r="H7" s="265"/>
      <c r="I7" s="264"/>
    </row>
    <row r="8" spans="1:17" s="119" customFormat="1" ht="3" customHeight="1" x14ac:dyDescent="0.2">
      <c r="A8" s="154"/>
      <c r="B8" s="154"/>
      <c r="C8" s="266"/>
      <c r="D8" s="264"/>
      <c r="E8" s="266"/>
      <c r="F8" s="266"/>
      <c r="G8" s="267"/>
      <c r="H8" s="267"/>
      <c r="I8" s="264"/>
    </row>
    <row r="9" spans="1:17" s="119" customFormat="1" ht="31.5" customHeight="1" x14ac:dyDescent="0.2">
      <c r="A9" s="374"/>
      <c r="B9" s="758" t="s">
        <v>75</v>
      </c>
      <c r="C9" s="758"/>
      <c r="D9" s="758"/>
      <c r="E9" s="758"/>
      <c r="F9" s="356"/>
      <c r="G9" s="355">
        <v>2017</v>
      </c>
      <c r="H9" s="355">
        <v>2016</v>
      </c>
      <c r="I9" s="375"/>
      <c r="J9" s="758" t="s">
        <v>75</v>
      </c>
      <c r="K9" s="758"/>
      <c r="L9" s="758"/>
      <c r="M9" s="758"/>
      <c r="N9" s="356"/>
      <c r="O9" s="355">
        <v>2017</v>
      </c>
      <c r="P9" s="355">
        <v>2016</v>
      </c>
      <c r="Q9" s="376"/>
    </row>
    <row r="10" spans="1:17" s="119" customFormat="1" ht="3" customHeight="1" x14ac:dyDescent="0.2">
      <c r="A10" s="164"/>
      <c r="B10" s="154"/>
      <c r="C10" s="154"/>
      <c r="D10" s="165"/>
      <c r="E10" s="165"/>
      <c r="F10" s="165"/>
      <c r="G10" s="268"/>
      <c r="H10" s="268"/>
      <c r="I10" s="154"/>
      <c r="Q10" s="126"/>
    </row>
    <row r="11" spans="1:17" s="119" customFormat="1" x14ac:dyDescent="0.2">
      <c r="A11" s="127"/>
      <c r="B11" s="120"/>
      <c r="C11" s="167"/>
      <c r="D11" s="167"/>
      <c r="E11" s="167"/>
      <c r="F11" s="167"/>
      <c r="G11" s="268"/>
      <c r="H11" s="268"/>
      <c r="I11" s="120"/>
      <c r="Q11" s="126"/>
    </row>
    <row r="12" spans="1:17" ht="17.25" customHeight="1" x14ac:dyDescent="0.2">
      <c r="A12" s="127"/>
      <c r="B12" s="759" t="s">
        <v>419</v>
      </c>
      <c r="C12" s="759"/>
      <c r="D12" s="759"/>
      <c r="E12" s="759"/>
      <c r="F12" s="759"/>
      <c r="G12" s="268"/>
      <c r="H12" s="268"/>
      <c r="I12" s="120"/>
      <c r="J12" s="759" t="s">
        <v>173</v>
      </c>
      <c r="K12" s="759"/>
      <c r="L12" s="759"/>
      <c r="M12" s="759"/>
      <c r="N12" s="759"/>
      <c r="O12" s="269"/>
      <c r="P12" s="269"/>
      <c r="Q12" s="126"/>
    </row>
    <row r="13" spans="1:17" ht="17.25" customHeight="1" x14ac:dyDescent="0.2">
      <c r="A13" s="127"/>
      <c r="B13" s="120"/>
      <c r="C13" s="167"/>
      <c r="D13" s="120"/>
      <c r="E13" s="167"/>
      <c r="F13" s="167"/>
      <c r="G13" s="268"/>
      <c r="H13" s="268"/>
      <c r="I13" s="120"/>
      <c r="J13" s="120"/>
      <c r="K13" s="167"/>
      <c r="L13" s="167"/>
      <c r="M13" s="167"/>
      <c r="N13" s="167"/>
      <c r="O13" s="269"/>
      <c r="P13" s="269"/>
      <c r="Q13" s="126"/>
    </row>
    <row r="14" spans="1:17" ht="17.25" customHeight="1" x14ac:dyDescent="0.2">
      <c r="A14" s="127"/>
      <c r="B14" s="120"/>
      <c r="C14" s="759" t="s">
        <v>66</v>
      </c>
      <c r="D14" s="759"/>
      <c r="E14" s="759"/>
      <c r="F14" s="759"/>
      <c r="G14" s="270">
        <f>SUM(G15:G25)</f>
        <v>24768976</v>
      </c>
      <c r="H14" s="270">
        <f>SUM(H15:H25)</f>
        <v>33958430</v>
      </c>
      <c r="I14" s="120"/>
      <c r="J14" s="120"/>
      <c r="K14" s="759" t="s">
        <v>66</v>
      </c>
      <c r="L14" s="759"/>
      <c r="M14" s="759"/>
      <c r="N14" s="759"/>
      <c r="O14" s="270">
        <f>SUM(O15:O17)</f>
        <v>0</v>
      </c>
      <c r="P14" s="270">
        <f>SUM(P15:P17)</f>
        <v>0</v>
      </c>
      <c r="Q14" s="126"/>
    </row>
    <row r="15" spans="1:17" ht="15" customHeight="1" x14ac:dyDescent="0.2">
      <c r="A15" s="127"/>
      <c r="B15" s="120"/>
      <c r="C15" s="167"/>
      <c r="D15" s="760" t="s">
        <v>84</v>
      </c>
      <c r="E15" s="760"/>
      <c r="F15" s="760"/>
      <c r="G15" s="271">
        <v>0</v>
      </c>
      <c r="H15" s="271">
        <v>0</v>
      </c>
      <c r="I15" s="120"/>
      <c r="J15" s="120"/>
      <c r="K15" s="119"/>
      <c r="L15" s="761" t="s">
        <v>32</v>
      </c>
      <c r="M15" s="761"/>
      <c r="N15" s="761"/>
      <c r="O15" s="271">
        <v>0</v>
      </c>
      <c r="P15" s="271">
        <v>0</v>
      </c>
      <c r="Q15" s="126"/>
    </row>
    <row r="16" spans="1:17" ht="15" customHeight="1" x14ac:dyDescent="0.2">
      <c r="A16" s="127"/>
      <c r="B16" s="120"/>
      <c r="C16" s="167"/>
      <c r="D16" s="760" t="s">
        <v>196</v>
      </c>
      <c r="E16" s="760"/>
      <c r="F16" s="760"/>
      <c r="G16" s="271">
        <v>0</v>
      </c>
      <c r="H16" s="271">
        <v>0</v>
      </c>
      <c r="I16" s="120"/>
      <c r="J16" s="120"/>
      <c r="K16" s="119"/>
      <c r="L16" s="761" t="s">
        <v>34</v>
      </c>
      <c r="M16" s="761"/>
      <c r="N16" s="761"/>
      <c r="O16" s="271">
        <v>0</v>
      </c>
      <c r="P16" s="271">
        <v>0</v>
      </c>
      <c r="Q16" s="126"/>
    </row>
    <row r="17" spans="1:17" ht="15" customHeight="1" x14ac:dyDescent="0.2">
      <c r="A17" s="127"/>
      <c r="B17" s="120"/>
      <c r="C17" s="313"/>
      <c r="D17" s="760" t="s">
        <v>174</v>
      </c>
      <c r="E17" s="760"/>
      <c r="F17" s="760"/>
      <c r="G17" s="271">
        <v>0</v>
      </c>
      <c r="H17" s="271">
        <v>0</v>
      </c>
      <c r="I17" s="120"/>
      <c r="J17" s="120"/>
      <c r="K17" s="268"/>
      <c r="L17" s="761" t="s">
        <v>200</v>
      </c>
      <c r="M17" s="761"/>
      <c r="N17" s="761"/>
      <c r="O17" s="271">
        <v>0</v>
      </c>
      <c r="P17" s="271">
        <v>0</v>
      </c>
      <c r="Q17" s="126"/>
    </row>
    <row r="18" spans="1:17" ht="15" customHeight="1" x14ac:dyDescent="0.2">
      <c r="A18" s="127"/>
      <c r="B18" s="120"/>
      <c r="C18" s="313"/>
      <c r="D18" s="760" t="s">
        <v>90</v>
      </c>
      <c r="E18" s="760"/>
      <c r="F18" s="760"/>
      <c r="G18" s="271">
        <v>2987415</v>
      </c>
      <c r="H18" s="271">
        <v>2192604</v>
      </c>
      <c r="I18" s="120"/>
      <c r="J18" s="120"/>
      <c r="K18" s="268"/>
      <c r="Q18" s="126"/>
    </row>
    <row r="19" spans="1:17" ht="15" customHeight="1" x14ac:dyDescent="0.2">
      <c r="A19" s="127"/>
      <c r="B19" s="120"/>
      <c r="C19" s="313"/>
      <c r="D19" s="760" t="s">
        <v>91</v>
      </c>
      <c r="E19" s="760"/>
      <c r="F19" s="760"/>
      <c r="G19" s="271">
        <v>311295</v>
      </c>
      <c r="H19" s="271">
        <v>299727</v>
      </c>
      <c r="I19" s="120"/>
      <c r="J19" s="120"/>
      <c r="K19" s="312" t="s">
        <v>67</v>
      </c>
      <c r="L19" s="312"/>
      <c r="M19" s="312"/>
      <c r="N19" s="312"/>
      <c r="O19" s="270">
        <f>SUM(O20:O22)</f>
        <v>7462157</v>
      </c>
      <c r="P19" s="270">
        <f>SUM(P20:P22)</f>
        <v>12860060</v>
      </c>
      <c r="Q19" s="126"/>
    </row>
    <row r="20" spans="1:17" ht="15" customHeight="1" x14ac:dyDescent="0.2">
      <c r="A20" s="127"/>
      <c r="B20" s="120"/>
      <c r="C20" s="313"/>
      <c r="D20" s="760" t="s">
        <v>92</v>
      </c>
      <c r="E20" s="760"/>
      <c r="F20" s="760"/>
      <c r="G20" s="271">
        <v>0</v>
      </c>
      <c r="H20" s="271">
        <v>0</v>
      </c>
      <c r="I20" s="120"/>
      <c r="J20" s="120"/>
      <c r="K20" s="268"/>
      <c r="L20" s="313" t="s">
        <v>32</v>
      </c>
      <c r="M20" s="313"/>
      <c r="N20" s="313"/>
      <c r="O20" s="271">
        <v>275500</v>
      </c>
      <c r="P20" s="271">
        <v>3482516</v>
      </c>
      <c r="Q20" s="126"/>
    </row>
    <row r="21" spans="1:17" ht="15" customHeight="1" x14ac:dyDescent="0.2">
      <c r="A21" s="127"/>
      <c r="B21" s="120"/>
      <c r="C21" s="313"/>
      <c r="D21" s="760" t="s">
        <v>94</v>
      </c>
      <c r="E21" s="760"/>
      <c r="F21" s="760"/>
      <c r="G21" s="271">
        <v>0</v>
      </c>
      <c r="H21" s="271">
        <v>0</v>
      </c>
      <c r="I21" s="120"/>
      <c r="J21" s="120"/>
      <c r="K21" s="268"/>
      <c r="L21" s="761" t="s">
        <v>34</v>
      </c>
      <c r="M21" s="761"/>
      <c r="N21" s="761"/>
      <c r="O21" s="271">
        <v>6511247</v>
      </c>
      <c r="P21" s="271">
        <v>9377544</v>
      </c>
      <c r="Q21" s="126"/>
    </row>
    <row r="22" spans="1:17" ht="28.5" customHeight="1" x14ac:dyDescent="0.2">
      <c r="A22" s="127"/>
      <c r="B22" s="120"/>
      <c r="C22" s="313"/>
      <c r="D22" s="760" t="s">
        <v>96</v>
      </c>
      <c r="E22" s="760"/>
      <c r="F22" s="760"/>
      <c r="G22" s="271">
        <v>0</v>
      </c>
      <c r="H22" s="271">
        <v>0</v>
      </c>
      <c r="I22" s="120"/>
      <c r="J22" s="120"/>
      <c r="K22" s="119"/>
      <c r="L22" s="761" t="s">
        <v>201</v>
      </c>
      <c r="M22" s="761"/>
      <c r="N22" s="761"/>
      <c r="O22" s="271">
        <v>675410</v>
      </c>
      <c r="P22" s="271">
        <v>0</v>
      </c>
      <c r="Q22" s="126"/>
    </row>
    <row r="23" spans="1:17" ht="15" customHeight="1" x14ac:dyDescent="0.2">
      <c r="A23" s="127"/>
      <c r="B23" s="120"/>
      <c r="C23" s="313"/>
      <c r="D23" s="760" t="s">
        <v>101</v>
      </c>
      <c r="E23" s="760"/>
      <c r="F23" s="760"/>
      <c r="G23" s="271">
        <v>5729228</v>
      </c>
      <c r="H23" s="271">
        <v>1547799</v>
      </c>
      <c r="I23" s="120"/>
      <c r="J23" s="120"/>
      <c r="K23" s="759" t="s">
        <v>175</v>
      </c>
      <c r="L23" s="759"/>
      <c r="M23" s="759"/>
      <c r="N23" s="759"/>
      <c r="O23" s="270">
        <f>O14-O19</f>
        <v>-7462157</v>
      </c>
      <c r="P23" s="270">
        <f>P14-P19</f>
        <v>-12860060</v>
      </c>
      <c r="Q23" s="126"/>
    </row>
    <row r="24" spans="1:17" ht="15" customHeight="1" x14ac:dyDescent="0.2">
      <c r="A24" s="127"/>
      <c r="B24" s="120"/>
      <c r="C24" s="313"/>
      <c r="D24" s="760" t="s">
        <v>197</v>
      </c>
      <c r="E24" s="760"/>
      <c r="F24" s="760"/>
      <c r="G24" s="271">
        <v>15741038</v>
      </c>
      <c r="H24" s="271">
        <v>13339197</v>
      </c>
      <c r="I24" s="120"/>
      <c r="J24" s="120"/>
      <c r="Q24" s="126"/>
    </row>
    <row r="25" spans="1:17" ht="15" customHeight="1" x14ac:dyDescent="0.2">
      <c r="A25" s="127"/>
      <c r="B25" s="120"/>
      <c r="C25" s="313"/>
      <c r="D25" s="762" t="s">
        <v>198</v>
      </c>
      <c r="E25" s="762"/>
      <c r="F25" s="309"/>
      <c r="G25" s="271">
        <v>0</v>
      </c>
      <c r="H25" s="271">
        <v>16579103</v>
      </c>
      <c r="I25" s="120"/>
      <c r="J25" s="119"/>
      <c r="Q25" s="126"/>
    </row>
    <row r="26" spans="1:17" ht="15" customHeight="1" x14ac:dyDescent="0.2">
      <c r="A26" s="127"/>
      <c r="B26" s="120"/>
      <c r="C26" s="167"/>
      <c r="D26" s="120"/>
      <c r="E26" s="167"/>
      <c r="F26" s="167"/>
      <c r="G26" s="268"/>
      <c r="H26" s="268"/>
      <c r="I26" s="120"/>
      <c r="J26" s="759" t="s">
        <v>176</v>
      </c>
      <c r="K26" s="759"/>
      <c r="L26" s="759"/>
      <c r="M26" s="759"/>
      <c r="N26" s="759"/>
      <c r="O26" s="119"/>
      <c r="P26" s="119"/>
      <c r="Q26" s="126"/>
    </row>
    <row r="27" spans="1:17" ht="15" customHeight="1" x14ac:dyDescent="0.2">
      <c r="A27" s="127"/>
      <c r="B27" s="120"/>
      <c r="C27" s="759" t="s">
        <v>67</v>
      </c>
      <c r="D27" s="759"/>
      <c r="E27" s="759"/>
      <c r="F27" s="759"/>
      <c r="G27" s="270">
        <f>SUM(G28:G46)</f>
        <v>18077181</v>
      </c>
      <c r="H27" s="270">
        <f>SUM(H28:H46)</f>
        <v>36629399</v>
      </c>
      <c r="I27" s="120"/>
      <c r="J27" s="120"/>
      <c r="K27" s="167"/>
      <c r="L27" s="120"/>
      <c r="M27" s="309"/>
      <c r="N27" s="309"/>
      <c r="O27" s="269"/>
      <c r="P27" s="269"/>
      <c r="Q27" s="126"/>
    </row>
    <row r="28" spans="1:17" ht="15" customHeight="1" x14ac:dyDescent="0.2">
      <c r="A28" s="127"/>
      <c r="B28" s="120"/>
      <c r="C28" s="312"/>
      <c r="D28" s="760" t="s">
        <v>177</v>
      </c>
      <c r="E28" s="760"/>
      <c r="F28" s="760"/>
      <c r="G28" s="271">
        <v>11742841</v>
      </c>
      <c r="H28" s="271">
        <v>11353154</v>
      </c>
      <c r="I28" s="120"/>
      <c r="J28" s="120"/>
      <c r="K28" s="312" t="s">
        <v>66</v>
      </c>
      <c r="L28" s="312"/>
      <c r="M28" s="312"/>
      <c r="N28" s="312"/>
      <c r="O28" s="270">
        <f>O29+O32</f>
        <v>0</v>
      </c>
      <c r="P28" s="270">
        <f>P29+P32</f>
        <v>0</v>
      </c>
      <c r="Q28" s="126"/>
    </row>
    <row r="29" spans="1:17" ht="15" customHeight="1" x14ac:dyDescent="0.2">
      <c r="A29" s="127"/>
      <c r="B29" s="120"/>
      <c r="C29" s="312"/>
      <c r="D29" s="760" t="s">
        <v>87</v>
      </c>
      <c r="E29" s="760"/>
      <c r="F29" s="760"/>
      <c r="G29" s="271">
        <v>1310664</v>
      </c>
      <c r="H29" s="271">
        <v>956349</v>
      </c>
      <c r="I29" s="120"/>
      <c r="J29" s="119"/>
      <c r="K29" s="119"/>
      <c r="L29" s="313" t="s">
        <v>178</v>
      </c>
      <c r="M29" s="313"/>
      <c r="N29" s="313"/>
      <c r="O29" s="377">
        <f>SUM(O30:O31)</f>
        <v>0</v>
      </c>
      <c r="P29" s="377">
        <f>SUM(P30:P31)</f>
        <v>0</v>
      </c>
      <c r="Q29" s="126"/>
    </row>
    <row r="30" spans="1:17" ht="15" customHeight="1" x14ac:dyDescent="0.2">
      <c r="A30" s="127"/>
      <c r="B30" s="120"/>
      <c r="C30" s="312"/>
      <c r="D30" s="760" t="s">
        <v>89</v>
      </c>
      <c r="E30" s="760"/>
      <c r="F30" s="760"/>
      <c r="G30" s="271">
        <v>4170525</v>
      </c>
      <c r="H30" s="271">
        <v>3692496</v>
      </c>
      <c r="I30" s="120"/>
      <c r="J30" s="120"/>
      <c r="K30" s="312"/>
      <c r="L30" s="313" t="s">
        <v>179</v>
      </c>
      <c r="M30" s="313"/>
      <c r="N30" s="313"/>
      <c r="O30" s="271">
        <v>0</v>
      </c>
      <c r="P30" s="271">
        <v>0</v>
      </c>
      <c r="Q30" s="126"/>
    </row>
    <row r="31" spans="1:17" ht="15" customHeight="1" x14ac:dyDescent="0.2">
      <c r="A31" s="127"/>
      <c r="B31" s="120"/>
      <c r="C31" s="167"/>
      <c r="D31" s="120"/>
      <c r="E31" s="167"/>
      <c r="F31" s="167"/>
      <c r="G31" s="268"/>
      <c r="H31" s="268"/>
      <c r="I31" s="120"/>
      <c r="J31" s="120"/>
      <c r="K31" s="312"/>
      <c r="L31" s="313" t="s">
        <v>181</v>
      </c>
      <c r="M31" s="313"/>
      <c r="N31" s="313"/>
      <c r="O31" s="271">
        <v>0</v>
      </c>
      <c r="P31" s="271">
        <v>0</v>
      </c>
      <c r="Q31" s="126"/>
    </row>
    <row r="32" spans="1:17" ht="15" customHeight="1" x14ac:dyDescent="0.2">
      <c r="A32" s="127"/>
      <c r="B32" s="120"/>
      <c r="C32" s="312"/>
      <c r="D32" s="760" t="s">
        <v>93</v>
      </c>
      <c r="E32" s="760"/>
      <c r="F32" s="760"/>
      <c r="G32" s="271">
        <v>0</v>
      </c>
      <c r="H32" s="271">
        <v>0</v>
      </c>
      <c r="I32" s="120"/>
      <c r="J32" s="120"/>
      <c r="K32" s="312"/>
      <c r="L32" s="761" t="s">
        <v>395</v>
      </c>
      <c r="M32" s="761"/>
      <c r="N32" s="761"/>
      <c r="O32" s="271">
        <v>0</v>
      </c>
      <c r="P32" s="271">
        <v>0</v>
      </c>
      <c r="Q32" s="126"/>
    </row>
    <row r="33" spans="1:17" ht="15" customHeight="1" x14ac:dyDescent="0.2">
      <c r="A33" s="127"/>
      <c r="B33" s="120"/>
      <c r="C33" s="312"/>
      <c r="D33" s="760" t="s">
        <v>180</v>
      </c>
      <c r="E33" s="760"/>
      <c r="F33" s="760"/>
      <c r="G33" s="271">
        <v>0</v>
      </c>
      <c r="H33" s="271">
        <v>0</v>
      </c>
      <c r="I33" s="120"/>
      <c r="J33" s="120"/>
      <c r="K33" s="268"/>
      <c r="Q33" s="126"/>
    </row>
    <row r="34" spans="1:17" ht="15" customHeight="1" x14ac:dyDescent="0.2">
      <c r="A34" s="127"/>
      <c r="B34" s="120"/>
      <c r="C34" s="312"/>
      <c r="D34" s="760" t="s">
        <v>182</v>
      </c>
      <c r="E34" s="760"/>
      <c r="F34" s="760"/>
      <c r="G34" s="271">
        <v>0</v>
      </c>
      <c r="H34" s="271">
        <v>0</v>
      </c>
      <c r="I34" s="120"/>
      <c r="J34" s="120"/>
      <c r="K34" s="312" t="s">
        <v>67</v>
      </c>
      <c r="L34" s="312"/>
      <c r="M34" s="312"/>
      <c r="N34" s="312"/>
      <c r="O34" s="378">
        <f>O35+O38</f>
        <v>0</v>
      </c>
      <c r="P34" s="378">
        <f>P35+P38</f>
        <v>0</v>
      </c>
      <c r="Q34" s="126"/>
    </row>
    <row r="35" spans="1:17" ht="15" customHeight="1" x14ac:dyDescent="0.2">
      <c r="A35" s="127"/>
      <c r="B35" s="120"/>
      <c r="C35" s="312"/>
      <c r="D35" s="760" t="s">
        <v>98</v>
      </c>
      <c r="E35" s="760"/>
      <c r="F35" s="760"/>
      <c r="G35" s="271">
        <v>50503</v>
      </c>
      <c r="H35" s="271">
        <v>41981</v>
      </c>
      <c r="I35" s="120"/>
      <c r="J35" s="120"/>
      <c r="K35" s="119"/>
      <c r="L35" s="313" t="s">
        <v>183</v>
      </c>
      <c r="M35" s="313"/>
      <c r="N35" s="313"/>
      <c r="O35" s="377">
        <f>SUM(O36:O37)</f>
        <v>0</v>
      </c>
      <c r="P35" s="377">
        <f>SUM(P36:P37)</f>
        <v>0</v>
      </c>
      <c r="Q35" s="126"/>
    </row>
    <row r="36" spans="1:17" ht="15" customHeight="1" x14ac:dyDescent="0.2">
      <c r="A36" s="127"/>
      <c r="B36" s="120"/>
      <c r="C36" s="312"/>
      <c r="D36" s="760" t="s">
        <v>100</v>
      </c>
      <c r="E36" s="760"/>
      <c r="F36" s="760"/>
      <c r="G36" s="271">
        <v>0</v>
      </c>
      <c r="H36" s="271">
        <v>0</v>
      </c>
      <c r="I36" s="120"/>
      <c r="J36" s="120"/>
      <c r="K36" s="312"/>
      <c r="L36" s="313" t="s">
        <v>179</v>
      </c>
      <c r="M36" s="313"/>
      <c r="N36" s="313"/>
      <c r="O36" s="271">
        <v>0</v>
      </c>
      <c r="P36" s="271">
        <v>0</v>
      </c>
      <c r="Q36" s="126"/>
    </row>
    <row r="37" spans="1:17" ht="15" customHeight="1" x14ac:dyDescent="0.2">
      <c r="A37" s="127"/>
      <c r="B37" s="120"/>
      <c r="C37" s="312"/>
      <c r="D37" s="760" t="s">
        <v>102</v>
      </c>
      <c r="E37" s="760"/>
      <c r="F37" s="760"/>
      <c r="G37" s="271">
        <v>0</v>
      </c>
      <c r="H37" s="271">
        <v>0</v>
      </c>
      <c r="I37" s="120"/>
      <c r="J37" s="119"/>
      <c r="K37" s="312"/>
      <c r="L37" s="313" t="s">
        <v>181</v>
      </c>
      <c r="M37" s="313"/>
      <c r="N37" s="313"/>
      <c r="O37" s="271">
        <v>0</v>
      </c>
      <c r="P37" s="271">
        <v>0</v>
      </c>
      <c r="Q37" s="126"/>
    </row>
    <row r="38" spans="1:17" ht="15" customHeight="1" x14ac:dyDescent="0.2">
      <c r="A38" s="127"/>
      <c r="B38" s="120"/>
      <c r="C38" s="312"/>
      <c r="D38" s="760" t="s">
        <v>103</v>
      </c>
      <c r="E38" s="760"/>
      <c r="F38" s="760"/>
      <c r="G38" s="271">
        <v>0</v>
      </c>
      <c r="H38" s="271">
        <v>0</v>
      </c>
      <c r="I38" s="120"/>
      <c r="J38" s="120"/>
      <c r="K38" s="312"/>
      <c r="L38" s="761" t="s">
        <v>396</v>
      </c>
      <c r="M38" s="761"/>
      <c r="N38" s="761"/>
      <c r="O38" s="271">
        <v>0</v>
      </c>
      <c r="P38" s="271">
        <v>0</v>
      </c>
      <c r="Q38" s="126"/>
    </row>
    <row r="39" spans="1:17" ht="15" customHeight="1" x14ac:dyDescent="0.2">
      <c r="A39" s="127"/>
      <c r="B39" s="120"/>
      <c r="C39" s="312"/>
      <c r="D39" s="760" t="s">
        <v>104</v>
      </c>
      <c r="E39" s="760"/>
      <c r="F39" s="760"/>
      <c r="G39" s="271">
        <v>0</v>
      </c>
      <c r="H39" s="271">
        <v>0</v>
      </c>
      <c r="I39" s="120"/>
      <c r="J39" s="120"/>
      <c r="K39" s="268"/>
      <c r="Q39" s="126"/>
    </row>
    <row r="40" spans="1:17" ht="15" customHeight="1" x14ac:dyDescent="0.2">
      <c r="A40" s="127"/>
      <c r="B40" s="120"/>
      <c r="C40" s="312"/>
      <c r="D40" s="760" t="s">
        <v>106</v>
      </c>
      <c r="E40" s="760"/>
      <c r="F40" s="760"/>
      <c r="G40" s="271">
        <v>0</v>
      </c>
      <c r="H40" s="271">
        <v>0</v>
      </c>
      <c r="I40" s="120"/>
      <c r="J40" s="120"/>
      <c r="K40" s="759" t="s">
        <v>185</v>
      </c>
      <c r="L40" s="759"/>
      <c r="M40" s="759"/>
      <c r="N40" s="759"/>
      <c r="O40" s="270">
        <f>O28-O34</f>
        <v>0</v>
      </c>
      <c r="P40" s="270">
        <f>P28-P34</f>
        <v>0</v>
      </c>
      <c r="Q40" s="126"/>
    </row>
    <row r="41" spans="1:17" ht="15" customHeight="1" x14ac:dyDescent="0.2">
      <c r="A41" s="127"/>
      <c r="B41" s="120"/>
      <c r="C41" s="167"/>
      <c r="D41" s="120"/>
      <c r="E41" s="167"/>
      <c r="F41" s="167"/>
      <c r="G41" s="268"/>
      <c r="H41" s="268"/>
      <c r="I41" s="120"/>
      <c r="J41" s="120"/>
      <c r="Q41" s="126"/>
    </row>
    <row r="42" spans="1:17" ht="15" customHeight="1" x14ac:dyDescent="0.2">
      <c r="A42" s="127"/>
      <c r="B42" s="120"/>
      <c r="C42" s="312"/>
      <c r="D42" s="760" t="s">
        <v>184</v>
      </c>
      <c r="E42" s="760"/>
      <c r="F42" s="760"/>
      <c r="G42" s="271">
        <v>0</v>
      </c>
      <c r="H42" s="271">
        <v>0</v>
      </c>
      <c r="I42" s="120"/>
      <c r="J42" s="120"/>
      <c r="Q42" s="126"/>
    </row>
    <row r="43" spans="1:17" ht="15" customHeight="1" x14ac:dyDescent="0.2">
      <c r="A43" s="127"/>
      <c r="B43" s="120"/>
      <c r="C43" s="312"/>
      <c r="D43" s="760" t="s">
        <v>138</v>
      </c>
      <c r="E43" s="760"/>
      <c r="F43" s="760"/>
      <c r="G43" s="271">
        <v>0</v>
      </c>
      <c r="H43" s="271">
        <v>0</v>
      </c>
      <c r="I43" s="120"/>
      <c r="J43" s="763" t="s">
        <v>187</v>
      </c>
      <c r="K43" s="763"/>
      <c r="L43" s="763"/>
      <c r="M43" s="763"/>
      <c r="N43" s="763"/>
      <c r="O43" s="272">
        <f>G48+O23+O40</f>
        <v>-770362</v>
      </c>
      <c r="P43" s="272">
        <f>H48+P23+P40</f>
        <v>-15531029</v>
      </c>
      <c r="Q43" s="126"/>
    </row>
    <row r="44" spans="1:17" ht="15" customHeight="1" x14ac:dyDescent="0.2">
      <c r="A44" s="127"/>
      <c r="B44" s="120"/>
      <c r="C44" s="312"/>
      <c r="D44" s="760" t="s">
        <v>113</v>
      </c>
      <c r="E44" s="760"/>
      <c r="F44" s="760"/>
      <c r="G44" s="271">
        <v>0</v>
      </c>
      <c r="H44" s="271">
        <v>0</v>
      </c>
      <c r="I44" s="120"/>
      <c r="Q44" s="126"/>
    </row>
    <row r="45" spans="1:17" ht="15" customHeight="1" x14ac:dyDescent="0.2">
      <c r="A45" s="127"/>
      <c r="B45" s="120"/>
      <c r="C45" s="268"/>
      <c r="D45" s="268"/>
      <c r="E45" s="268"/>
      <c r="F45" s="268"/>
      <c r="G45" s="268"/>
      <c r="H45" s="268"/>
      <c r="I45" s="120"/>
      <c r="Q45" s="126"/>
    </row>
    <row r="46" spans="1:17" ht="15" customHeight="1" x14ac:dyDescent="0.2">
      <c r="A46" s="127"/>
      <c r="B46" s="120"/>
      <c r="C46" s="312"/>
      <c r="D46" s="762" t="s">
        <v>199</v>
      </c>
      <c r="E46" s="762"/>
      <c r="F46" s="762"/>
      <c r="G46" s="271">
        <v>802648</v>
      </c>
      <c r="H46" s="271">
        <v>20585419</v>
      </c>
      <c r="I46" s="120"/>
      <c r="Q46" s="126"/>
    </row>
    <row r="47" spans="1:17" ht="12" customHeight="1" x14ac:dyDescent="0.2">
      <c r="A47" s="127"/>
      <c r="B47" s="120"/>
      <c r="C47" s="167"/>
      <c r="D47" s="120"/>
      <c r="E47" s="167"/>
      <c r="F47" s="167"/>
      <c r="G47" s="268"/>
      <c r="H47" s="268"/>
      <c r="I47" s="120"/>
      <c r="J47" s="763" t="s">
        <v>191</v>
      </c>
      <c r="K47" s="763"/>
      <c r="L47" s="763"/>
      <c r="M47" s="763"/>
      <c r="N47" s="763"/>
      <c r="O47" s="272">
        <f>+P48</f>
        <v>6401755</v>
      </c>
      <c r="P47" s="395">
        <v>21932784</v>
      </c>
      <c r="Q47" s="126"/>
    </row>
    <row r="48" spans="1:17" s="276" customFormat="1" ht="12" customHeight="1" x14ac:dyDescent="0.2">
      <c r="A48" s="273"/>
      <c r="B48" s="274"/>
      <c r="C48" s="759" t="s">
        <v>186</v>
      </c>
      <c r="D48" s="759"/>
      <c r="E48" s="759"/>
      <c r="F48" s="759"/>
      <c r="G48" s="272">
        <f>G14-G27</f>
        <v>6691795</v>
      </c>
      <c r="H48" s="272">
        <f>H14-H27</f>
        <v>-2670969</v>
      </c>
      <c r="I48" s="274"/>
      <c r="J48" s="763" t="s">
        <v>192</v>
      </c>
      <c r="K48" s="763"/>
      <c r="L48" s="763"/>
      <c r="M48" s="763"/>
      <c r="N48" s="763"/>
      <c r="O48" s="272">
        <f>+O47+O43</f>
        <v>5631393</v>
      </c>
      <c r="P48" s="272">
        <f>+P43+P47</f>
        <v>6401755</v>
      </c>
      <c r="Q48" s="275"/>
    </row>
    <row r="49" spans="1:17" s="276" customFormat="1" x14ac:dyDescent="0.2">
      <c r="A49" s="273"/>
      <c r="B49" s="274"/>
      <c r="C49" s="312"/>
      <c r="D49" s="312"/>
      <c r="E49" s="312"/>
      <c r="F49" s="312"/>
      <c r="G49" s="272"/>
      <c r="H49" s="272"/>
      <c r="I49" s="274"/>
      <c r="Q49" s="275"/>
    </row>
    <row r="50" spans="1:17" ht="14.25" customHeight="1" x14ac:dyDescent="0.2">
      <c r="A50" s="142"/>
      <c r="B50" s="143"/>
      <c r="C50" s="277"/>
      <c r="D50" s="277"/>
      <c r="E50" s="277"/>
      <c r="F50" s="277"/>
      <c r="G50" s="278"/>
      <c r="H50" s="278"/>
      <c r="I50" s="143"/>
      <c r="J50" s="148"/>
      <c r="K50" s="148"/>
      <c r="L50" s="148"/>
      <c r="M50" s="148"/>
      <c r="N50" s="148"/>
      <c r="O50" s="148"/>
      <c r="P50" s="148"/>
      <c r="Q50" s="144"/>
    </row>
    <row r="51" spans="1:17" ht="14.25" customHeight="1" x14ac:dyDescent="0.2">
      <c r="A51" s="120"/>
      <c r="I51" s="120"/>
      <c r="J51" s="120"/>
      <c r="K51" s="268"/>
      <c r="L51" s="268"/>
      <c r="M51" s="268"/>
      <c r="N51" s="268"/>
      <c r="O51" s="269"/>
      <c r="P51" s="269"/>
      <c r="Q51" s="119"/>
    </row>
    <row r="52" spans="1:17" ht="6" customHeight="1" x14ac:dyDescent="0.2">
      <c r="A52" s="120"/>
      <c r="I52" s="120"/>
      <c r="J52" s="119"/>
      <c r="K52" s="119"/>
      <c r="L52" s="119"/>
      <c r="M52" s="119"/>
      <c r="N52" s="119"/>
      <c r="O52" s="119"/>
      <c r="P52" s="119"/>
      <c r="Q52" s="119"/>
    </row>
    <row r="53" spans="1:17" ht="15" customHeight="1" x14ac:dyDescent="0.25">
      <c r="A53" s="119"/>
      <c r="B53" s="129" t="s">
        <v>77</v>
      </c>
      <c r="C53" s="129"/>
      <c r="D53" s="129"/>
      <c r="E53" s="129"/>
      <c r="F53" s="129"/>
      <c r="G53" s="129"/>
      <c r="H53" s="129"/>
      <c r="I53" s="129"/>
      <c r="J53" s="129"/>
      <c r="K53" s="119"/>
      <c r="L53" s="119"/>
      <c r="M53" s="119"/>
      <c r="N53" s="119"/>
      <c r="O53" s="258" t="str">
        <f>IF(O47=ESF!C15," ","ERROR SALDO FINAL 2016")</f>
        <v xml:space="preserve"> </v>
      </c>
      <c r="P53" s="119"/>
      <c r="Q53" s="119"/>
    </row>
    <row r="54" spans="1:17" ht="22.5" customHeight="1" x14ac:dyDescent="0.25">
      <c r="A54" s="119"/>
      <c r="B54" s="129"/>
      <c r="C54" s="145"/>
      <c r="D54" s="146"/>
      <c r="E54" s="146"/>
      <c r="F54" s="119"/>
      <c r="G54" s="147"/>
      <c r="H54" s="145"/>
      <c r="I54" s="146"/>
      <c r="J54" s="146"/>
      <c r="K54" s="119"/>
      <c r="L54" s="119"/>
      <c r="M54" s="119"/>
      <c r="N54" s="119"/>
      <c r="O54" s="258" t="str">
        <f>IF(O48=ESF!B15," ","ERROR SALDO FINAL 2017")</f>
        <v xml:space="preserve"> </v>
      </c>
      <c r="P54" s="119"/>
      <c r="Q54" s="119"/>
    </row>
    <row r="55" spans="1:17" ht="29.25" customHeight="1" x14ac:dyDescent="0.2">
      <c r="A55" s="119"/>
      <c r="B55" s="129"/>
      <c r="C55" s="145"/>
      <c r="D55" s="764"/>
      <c r="E55" s="764"/>
      <c r="F55" s="764"/>
      <c r="G55" s="764"/>
      <c r="H55" s="145"/>
      <c r="I55" s="146"/>
      <c r="J55" s="146"/>
      <c r="K55" s="119"/>
      <c r="L55" s="741"/>
      <c r="M55" s="741"/>
      <c r="N55" s="741"/>
      <c r="O55" s="741"/>
      <c r="P55" s="119"/>
      <c r="Q55" s="119"/>
    </row>
    <row r="56" spans="1:17" ht="14.1" customHeight="1" x14ac:dyDescent="0.2">
      <c r="A56" s="119"/>
      <c r="B56" s="150"/>
      <c r="C56" s="119"/>
      <c r="D56" s="691" t="s">
        <v>4931</v>
      </c>
      <c r="E56" s="691"/>
      <c r="F56" s="691"/>
      <c r="G56" s="691"/>
      <c r="H56" s="119"/>
      <c r="I56" s="130"/>
      <c r="J56" s="119"/>
      <c r="K56" s="154"/>
      <c r="L56" s="691" t="s">
        <v>4948</v>
      </c>
      <c r="M56" s="691"/>
      <c r="N56" s="691"/>
      <c r="O56" s="691"/>
      <c r="P56" s="119"/>
      <c r="Q56" s="119"/>
    </row>
    <row r="57" spans="1:17" ht="14.1" customHeight="1" x14ac:dyDescent="0.2">
      <c r="A57" s="119"/>
      <c r="B57" s="151"/>
      <c r="C57" s="119"/>
      <c r="D57" s="692" t="s">
        <v>4947</v>
      </c>
      <c r="E57" s="692"/>
      <c r="F57" s="692"/>
      <c r="G57" s="692"/>
      <c r="H57" s="119"/>
      <c r="I57" s="130"/>
      <c r="J57" s="119"/>
      <c r="L57" s="692" t="s">
        <v>4949</v>
      </c>
      <c r="M57" s="692"/>
      <c r="N57" s="692"/>
      <c r="O57" s="692"/>
      <c r="P57" s="119"/>
      <c r="Q57" s="119"/>
    </row>
  </sheetData>
  <sheetProtection password="C9E4" sheet="1" scenario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horizontalCentered="1" verticalCentered="1"/>
  <pageMargins left="0.35433070866141736" right="0.15748031496062992" top="0" bottom="0" header="0" footer="0"/>
  <pageSetup scale="6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zoomScaleNormal="100" workbookViewId="0">
      <selection activeCell="B4" sqref="B4:K4"/>
    </sheetView>
  </sheetViews>
  <sheetFormatPr baseColWidth="10" defaultRowHeight="15" x14ac:dyDescent="0.25"/>
  <cols>
    <col min="1" max="1" width="1.85546875" style="7" customWidth="1"/>
    <col min="2" max="2" width="18.140625" style="7" customWidth="1"/>
    <col min="3" max="3" width="8.140625" style="7" customWidth="1"/>
    <col min="4" max="4" width="23.85546875" style="7" customWidth="1"/>
    <col min="5" max="8" width="11.42578125" style="7"/>
    <col min="9" max="9" width="14.42578125" style="7" customWidth="1"/>
    <col min="10" max="16384" width="11.42578125" style="7"/>
  </cols>
  <sheetData>
    <row r="1" spans="1:11" s="297" customFormat="1" ht="16.5" customHeight="1" x14ac:dyDescent="0.2">
      <c r="A1" s="299"/>
      <c r="B1" s="768" t="s">
        <v>411</v>
      </c>
      <c r="C1" s="769"/>
      <c r="D1" s="769"/>
      <c r="E1" s="769"/>
      <c r="F1" s="769"/>
      <c r="G1" s="769"/>
      <c r="H1" s="769"/>
      <c r="I1" s="769"/>
      <c r="J1" s="769"/>
      <c r="K1" s="770"/>
    </row>
    <row r="2" spans="1:11" s="298" customFormat="1" ht="15" customHeight="1" x14ac:dyDescent="0.2">
      <c r="A2" s="300"/>
      <c r="B2" s="771" t="s">
        <v>405</v>
      </c>
      <c r="C2" s="772"/>
      <c r="D2" s="772"/>
      <c r="E2" s="772"/>
      <c r="F2" s="772"/>
      <c r="G2" s="772"/>
      <c r="H2" s="772"/>
      <c r="I2" s="772"/>
      <c r="J2" s="772"/>
      <c r="K2" s="773"/>
    </row>
    <row r="3" spans="1:11" s="298" customFormat="1" ht="15" customHeight="1" x14ac:dyDescent="0.2">
      <c r="A3" s="300"/>
      <c r="B3" s="771" t="s">
        <v>413</v>
      </c>
      <c r="C3" s="772"/>
      <c r="D3" s="772"/>
      <c r="E3" s="772"/>
      <c r="F3" s="772"/>
      <c r="G3" s="772"/>
      <c r="H3" s="772"/>
      <c r="I3" s="772"/>
      <c r="J3" s="772"/>
      <c r="K3" s="773"/>
    </row>
    <row r="4" spans="1:11" s="298" customFormat="1" ht="16.5" customHeight="1" x14ac:dyDescent="0.2">
      <c r="A4" s="300"/>
      <c r="B4" s="771" t="s">
        <v>0</v>
      </c>
      <c r="C4" s="772"/>
      <c r="D4" s="772"/>
      <c r="E4" s="772"/>
      <c r="F4" s="772"/>
      <c r="G4" s="772"/>
      <c r="H4" s="772"/>
      <c r="I4" s="772"/>
      <c r="J4" s="772"/>
      <c r="K4" s="773"/>
    </row>
    <row r="5" spans="1:11" s="298" customFormat="1" ht="3" customHeight="1" x14ac:dyDescent="0.2">
      <c r="B5" s="301"/>
      <c r="C5" s="297"/>
      <c r="D5" s="297"/>
      <c r="E5" s="297"/>
      <c r="F5" s="297"/>
      <c r="G5" s="297"/>
      <c r="H5" s="297"/>
      <c r="I5" s="297"/>
      <c r="J5" s="297"/>
      <c r="K5" s="302"/>
    </row>
    <row r="6" spans="1:11" s="298" customFormat="1" ht="24" customHeight="1" x14ac:dyDescent="0.2">
      <c r="A6" s="300"/>
      <c r="B6" s="584" t="s">
        <v>421</v>
      </c>
      <c r="C6" s="585" t="str">
        <f>EA!B6</f>
        <v>UNIVERSIDAD TECNOLÓGICA DE CALVILLO</v>
      </c>
      <c r="D6" s="586"/>
      <c r="E6" s="586"/>
      <c r="F6" s="586"/>
      <c r="G6" s="586"/>
      <c r="H6" s="586"/>
      <c r="I6" s="586"/>
      <c r="J6" s="586"/>
      <c r="K6" s="587"/>
    </row>
    <row r="7" spans="1:11" s="297" customFormat="1" ht="8.1" customHeight="1" x14ac:dyDescent="0.2">
      <c r="B7" s="301"/>
      <c r="C7" s="521"/>
      <c r="D7" s="521"/>
      <c r="E7" s="521"/>
      <c r="F7" s="521"/>
      <c r="G7" s="521"/>
      <c r="H7" s="521"/>
      <c r="I7" s="521"/>
      <c r="J7" s="521"/>
      <c r="K7" s="302"/>
    </row>
    <row r="8" spans="1:11" s="297" customFormat="1" ht="3" customHeight="1" x14ac:dyDescent="0.2">
      <c r="B8" s="301"/>
      <c r="K8" s="302"/>
    </row>
    <row r="9" spans="1:11" s="297" customFormat="1" ht="31.5" customHeight="1" x14ac:dyDescent="0.2">
      <c r="B9" s="765"/>
      <c r="C9" s="766"/>
      <c r="D9" s="766"/>
      <c r="E9" s="766"/>
      <c r="F9" s="766"/>
      <c r="G9" s="766"/>
      <c r="H9" s="766"/>
      <c r="I9" s="766"/>
      <c r="J9" s="766"/>
      <c r="K9" s="767"/>
    </row>
    <row r="10" spans="1:11" x14ac:dyDescent="0.25">
      <c r="B10" s="450"/>
      <c r="C10" s="451"/>
      <c r="D10" s="451"/>
      <c r="E10" s="451"/>
      <c r="F10" s="451"/>
      <c r="G10" s="451"/>
      <c r="H10" s="451"/>
      <c r="I10" s="451"/>
      <c r="J10" s="451"/>
      <c r="K10" s="452"/>
    </row>
    <row r="11" spans="1:11" x14ac:dyDescent="0.25">
      <c r="B11" s="450"/>
      <c r="C11" s="451"/>
      <c r="D11" s="451"/>
      <c r="E11" s="451"/>
      <c r="F11" s="451"/>
      <c r="G11" s="451"/>
      <c r="H11" s="451"/>
      <c r="I11" s="451"/>
      <c r="J11" s="451"/>
      <c r="K11" s="452"/>
    </row>
    <row r="12" spans="1:11" x14ac:dyDescent="0.25">
      <c r="B12" s="450"/>
      <c r="C12" s="451"/>
      <c r="D12" s="451"/>
      <c r="E12" s="451"/>
      <c r="F12" s="451"/>
      <c r="G12" s="451"/>
      <c r="H12" s="451"/>
      <c r="I12" s="451"/>
      <c r="J12" s="451"/>
      <c r="K12" s="452"/>
    </row>
    <row r="13" spans="1:11" x14ac:dyDescent="0.25">
      <c r="B13" s="450"/>
      <c r="C13" s="451"/>
      <c r="D13" s="451"/>
      <c r="E13" s="451"/>
      <c r="F13" s="451"/>
      <c r="G13" s="451"/>
      <c r="H13" s="451"/>
      <c r="I13" s="451"/>
      <c r="J13" s="451"/>
      <c r="K13" s="452"/>
    </row>
    <row r="14" spans="1:11" x14ac:dyDescent="0.25">
      <c r="B14" s="450"/>
      <c r="C14" s="451"/>
      <c r="D14" s="451"/>
      <c r="E14" s="451"/>
      <c r="F14" s="451"/>
      <c r="G14" s="451"/>
      <c r="H14" s="451"/>
      <c r="I14" s="451"/>
      <c r="J14" s="451"/>
      <c r="K14" s="452"/>
    </row>
    <row r="15" spans="1:11" x14ac:dyDescent="0.25">
      <c r="B15" s="450"/>
      <c r="C15" s="451"/>
      <c r="D15" s="451"/>
      <c r="E15" s="451"/>
      <c r="F15" s="451"/>
      <c r="G15" s="451"/>
      <c r="H15" s="451"/>
      <c r="I15" s="451"/>
      <c r="J15" s="451"/>
      <c r="K15" s="452"/>
    </row>
    <row r="16" spans="1:11" x14ac:dyDescent="0.25">
      <c r="B16" s="450"/>
      <c r="C16" s="451"/>
      <c r="D16" s="451"/>
      <c r="E16" s="451"/>
      <c r="F16" s="451"/>
      <c r="G16" s="451"/>
      <c r="H16" s="451"/>
      <c r="I16" s="451"/>
      <c r="J16" s="451"/>
      <c r="K16" s="452"/>
    </row>
    <row r="17" spans="2:11" x14ac:dyDescent="0.25">
      <c r="B17" s="450"/>
      <c r="C17" s="451"/>
      <c r="D17" s="451"/>
      <c r="E17" s="451"/>
      <c r="F17" s="451"/>
      <c r="G17" s="451"/>
      <c r="H17" s="451"/>
      <c r="I17" s="451"/>
      <c r="J17" s="451"/>
      <c r="K17" s="452"/>
    </row>
    <row r="18" spans="2:11" x14ac:dyDescent="0.25">
      <c r="B18" s="450"/>
      <c r="C18" s="451"/>
      <c r="D18" s="451"/>
      <c r="E18" s="451"/>
      <c r="F18" s="451"/>
      <c r="G18" s="451"/>
      <c r="H18" s="451"/>
      <c r="I18" s="451"/>
      <c r="J18" s="451"/>
      <c r="K18" s="452"/>
    </row>
    <row r="19" spans="2:11" x14ac:dyDescent="0.25">
      <c r="B19" s="450"/>
      <c r="C19" s="451"/>
      <c r="D19" s="451"/>
      <c r="E19" s="451"/>
      <c r="F19" s="451"/>
      <c r="G19" s="451"/>
      <c r="H19" s="451"/>
      <c r="I19" s="451"/>
      <c r="J19" s="451"/>
      <c r="K19" s="452"/>
    </row>
    <row r="20" spans="2:11" x14ac:dyDescent="0.25">
      <c r="B20" s="450"/>
      <c r="C20" s="451"/>
      <c r="D20" s="451"/>
      <c r="E20" s="451"/>
      <c r="F20" s="451"/>
      <c r="G20" s="451"/>
      <c r="H20" s="451"/>
      <c r="I20" s="451"/>
      <c r="J20" s="451"/>
      <c r="K20" s="452"/>
    </row>
    <row r="21" spans="2:11" x14ac:dyDescent="0.25">
      <c r="B21" s="450"/>
      <c r="C21" s="451"/>
      <c r="D21" s="451"/>
      <c r="E21" s="451"/>
      <c r="F21" s="451"/>
      <c r="G21" s="451"/>
      <c r="H21" s="451"/>
      <c r="I21" s="451"/>
      <c r="J21" s="451"/>
      <c r="K21" s="452"/>
    </row>
    <row r="22" spans="2:11" x14ac:dyDescent="0.25">
      <c r="B22" s="450"/>
      <c r="C22" s="451"/>
      <c r="D22" s="451"/>
      <c r="E22" s="451"/>
      <c r="F22" s="451"/>
      <c r="G22" s="451"/>
      <c r="H22" s="451"/>
      <c r="I22" s="451"/>
      <c r="J22" s="451"/>
      <c r="K22" s="452"/>
    </row>
    <row r="23" spans="2:11" x14ac:dyDescent="0.25">
      <c r="B23" s="450"/>
      <c r="C23" s="451"/>
      <c r="D23" s="451"/>
      <c r="E23" s="451"/>
      <c r="F23" s="451"/>
      <c r="G23" s="451"/>
      <c r="H23" s="451"/>
      <c r="I23" s="451"/>
      <c r="J23" s="451"/>
      <c r="K23" s="452"/>
    </row>
    <row r="24" spans="2:11" x14ac:dyDescent="0.25">
      <c r="B24" s="450"/>
      <c r="C24" s="451"/>
      <c r="D24" s="451"/>
      <c r="E24" s="451"/>
      <c r="F24" s="451"/>
      <c r="G24" s="451"/>
      <c r="H24" s="451"/>
      <c r="I24" s="451"/>
      <c r="J24" s="451"/>
      <c r="K24" s="452"/>
    </row>
    <row r="25" spans="2:11" x14ac:dyDescent="0.25">
      <c r="B25" s="450"/>
      <c r="C25" s="451"/>
      <c r="D25" s="451"/>
      <c r="E25" s="451"/>
      <c r="F25" s="451"/>
      <c r="G25" s="451"/>
      <c r="H25" s="451"/>
      <c r="I25" s="451"/>
      <c r="J25" s="451"/>
      <c r="K25" s="452"/>
    </row>
    <row r="26" spans="2:11" x14ac:dyDescent="0.25">
      <c r="B26" s="450"/>
      <c r="C26" s="451"/>
      <c r="D26" s="451"/>
      <c r="E26" s="451"/>
      <c r="F26" s="451"/>
      <c r="G26" s="451"/>
      <c r="H26" s="451"/>
      <c r="I26" s="451"/>
      <c r="J26" s="451"/>
      <c r="K26" s="452"/>
    </row>
    <row r="27" spans="2:11" ht="15.75" thickBot="1" x14ac:dyDescent="0.3">
      <c r="B27" s="453"/>
      <c r="C27" s="454"/>
      <c r="D27" s="454"/>
      <c r="E27" s="454"/>
      <c r="F27" s="454"/>
      <c r="G27" s="454"/>
      <c r="H27" s="454"/>
      <c r="I27" s="454"/>
      <c r="J27" s="454"/>
      <c r="K27" s="455"/>
    </row>
    <row r="29" spans="2:11" s="92" customFormat="1" ht="15" customHeight="1" x14ac:dyDescent="0.2">
      <c r="B29" s="701" t="s">
        <v>77</v>
      </c>
      <c r="C29" s="701"/>
      <c r="D29" s="701"/>
      <c r="E29" s="701"/>
      <c r="F29" s="701"/>
      <c r="G29" s="701"/>
      <c r="H29" s="701"/>
      <c r="I29" s="701"/>
      <c r="J29" s="701"/>
      <c r="K29" s="701"/>
    </row>
    <row r="30" spans="2:11" s="92" customFormat="1" ht="9.75" customHeight="1" x14ac:dyDescent="0.2">
      <c r="B30" s="129"/>
      <c r="C30" s="145"/>
      <c r="D30" s="146"/>
      <c r="E30" s="146"/>
      <c r="F30" s="146"/>
      <c r="H30" s="147"/>
      <c r="I30" s="178"/>
      <c r="J30" s="146"/>
      <c r="K30" s="146"/>
    </row>
    <row r="31" spans="2:11" s="92" customFormat="1" ht="50.1" customHeight="1" x14ac:dyDescent="0.2">
      <c r="B31" s="129"/>
      <c r="C31" s="179"/>
      <c r="D31" s="180"/>
      <c r="E31" s="146"/>
      <c r="F31" s="146"/>
      <c r="H31" s="181"/>
      <c r="I31" s="182"/>
      <c r="J31" s="146"/>
      <c r="K31" s="146"/>
    </row>
    <row r="32" spans="2:11" s="92" customFormat="1" ht="14.1" customHeight="1" x14ac:dyDescent="0.2">
      <c r="B32" s="150"/>
      <c r="C32" s="691" t="s">
        <v>4931</v>
      </c>
      <c r="D32" s="691"/>
      <c r="E32" s="146"/>
      <c r="F32" s="146"/>
      <c r="G32" s="146"/>
      <c r="H32" s="691" t="s">
        <v>4948</v>
      </c>
      <c r="I32" s="691"/>
      <c r="J32" s="130"/>
      <c r="K32" s="146"/>
    </row>
    <row r="33" spans="1:11" s="92" customFormat="1" ht="30.75" customHeight="1" x14ac:dyDescent="0.2">
      <c r="B33" s="151"/>
      <c r="C33" s="692" t="s">
        <v>4947</v>
      </c>
      <c r="D33" s="692"/>
      <c r="E33" s="152"/>
      <c r="F33" s="152"/>
      <c r="G33" s="152"/>
      <c r="H33" s="692" t="s">
        <v>4952</v>
      </c>
      <c r="I33" s="692"/>
      <c r="J33" s="130"/>
      <c r="K33" s="146"/>
    </row>
    <row r="34" spans="1:11" s="92" customFormat="1" ht="12" x14ac:dyDescent="0.2">
      <c r="A34" s="296"/>
      <c r="G34" s="120"/>
      <c r="I34" s="158"/>
    </row>
    <row r="35" spans="1:11" s="92" customFormat="1" ht="12" x14ac:dyDescent="0.2">
      <c r="I35" s="158"/>
    </row>
  </sheetData>
  <sheetProtection insertRows="0" deleteRows="0"/>
  <mergeCells count="10">
    <mergeCell ref="B29:K29"/>
    <mergeCell ref="C32:D32"/>
    <mergeCell ref="H32:I32"/>
    <mergeCell ref="C33:D33"/>
    <mergeCell ref="H33:I33"/>
    <mergeCell ref="B9:K9"/>
    <mergeCell ref="B1:K1"/>
    <mergeCell ref="B2:K2"/>
    <mergeCell ref="B3:K3"/>
    <mergeCell ref="B4:K4"/>
  </mergeCells>
  <pageMargins left="0.43307086614173229" right="0.23622047244094491" top="0.74803149606299213" bottom="0.74803149606299213" header="0.31496062992125984" footer="0.31496062992125984"/>
  <pageSetup scale="99" orientation="landscape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20</vt:i4>
      </vt:variant>
    </vt:vector>
  </HeadingPairs>
  <TitlesOfParts>
    <vt:vector size="4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PC</vt:lpstr>
      <vt:lpstr>EAI</vt:lpstr>
      <vt:lpstr>CAdmon</vt:lpstr>
      <vt:lpstr>CTG</vt:lpstr>
      <vt:lpstr>COG</vt:lpstr>
      <vt:lpstr>CFG</vt:lpstr>
      <vt:lpstr>End Neto</vt:lpstr>
      <vt:lpstr>Int</vt:lpstr>
      <vt:lpstr>Post Fiscal</vt:lpstr>
      <vt:lpstr>CProg</vt:lpstr>
      <vt:lpstr>Programas INV</vt:lpstr>
      <vt:lpstr>Programas</vt:lpstr>
      <vt:lpstr>Indicadores</vt:lpstr>
      <vt:lpstr>BMu</vt:lpstr>
      <vt:lpstr>BInmu</vt:lpstr>
      <vt:lpstr>Rel Cta Banc</vt:lpstr>
      <vt:lpstr>EB</vt:lpstr>
      <vt:lpstr>BInmu!Área_de_impresión</vt:lpstr>
      <vt:lpstr>BMu!Área_de_impresión</vt:lpstr>
      <vt:lpstr>CAdmon!Área_de_impresión</vt:lpstr>
      <vt:lpstr>CFG!Área_de_impresión</vt:lpstr>
      <vt:lpstr>CProg!Área_de_impresión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  <vt:lpstr>Indicadores!Área_de_impresión</vt:lpstr>
      <vt:lpstr>PC!Área_de_impresión</vt:lpstr>
      <vt:lpstr>Programas!Área_de_impresión</vt:lpstr>
      <vt:lpstr>BMu!Títulos_a_imprimir</vt:lpstr>
      <vt:lpstr>CAdmon!Títulos_a_imprimir</vt:lpstr>
      <vt:lpstr>CFG!Títulos_a_imprimir</vt:lpstr>
      <vt:lpstr>COG!Títulos_a_imprimir</vt:lpstr>
      <vt:lpstr>Indicadores!Títulos_a_imprimir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Cecilia Pedroza Soria</cp:lastModifiedBy>
  <cp:lastPrinted>2018-02-03T00:10:32Z</cp:lastPrinted>
  <dcterms:created xsi:type="dcterms:W3CDTF">2014-01-27T16:27:43Z</dcterms:created>
  <dcterms:modified xsi:type="dcterms:W3CDTF">2018-02-06T15:06:10Z</dcterms:modified>
</cp:coreProperties>
</file>